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30" activeTab="1"/>
  </bookViews>
  <sheets>
    <sheet name="OPĆI DIO" sheetId="1" r:id="rId1"/>
    <sheet name="PRIHODI" sheetId="2" r:id="rId2"/>
    <sheet name="RASHODI" sheetId="3" r:id="rId3"/>
    <sheet name="OBRAZLOŽENJE" sheetId="4" r:id="rId4"/>
  </sheets>
  <externalReferences>
    <externalReference r:id="rId7"/>
  </externalReferences>
  <definedNames>
    <definedName name="_xlnm.Print_Titles" localSheetId="2">'RASHODI'!$7:$10</definedName>
    <definedName name="_xlnm.Print_Area" localSheetId="0">'OPĆI DIO'!$A$2:$H$26</definedName>
    <definedName name="_xlnm.Print_Area" localSheetId="2">'RASHODI'!$A$1:$Q$175</definedName>
  </definedNames>
  <calcPr fullCalcOnLoad="1"/>
</workbook>
</file>

<file path=xl/sharedStrings.xml><?xml version="1.0" encoding="utf-8"?>
<sst xmlns="http://schemas.openxmlformats.org/spreadsheetml/2006/main" count="587" uniqueCount="482">
  <si>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</si>
  <si>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</si>
  <si>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</si>
  <si>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</si>
  <si>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</si>
  <si>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</si>
  <si>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</si>
  <si>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</si>
  <si>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</si>
  <si>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Tekuće donacije u novcu</t>
  </si>
  <si>
    <t>OPĆI DIO</t>
  </si>
  <si>
    <t>PRIHODI UKUPNO</t>
  </si>
  <si>
    <t>RASHODI UKUPNO</t>
  </si>
  <si>
    <t>PRIHODI OD PRODAJE NEFINANCIJSKE IMOVINE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</si>
  <si>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</si>
  <si>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</si>
  <si>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</si>
  <si>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</si>
  <si>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</si>
  <si>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</si>
  <si>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</si>
  <si>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</si>
  <si>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Plaće za redovan rad</t>
  </si>
  <si>
    <t>Doprinos za obvezno zdravstveno osiguranje</t>
  </si>
  <si>
    <t>Doprinos za obvezno osiguranje u slučaju nezaposlenosti</t>
  </si>
  <si>
    <t>Naknade za prijevoz, za rad na terenu i odvojeni život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</si>
  <si>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</si>
  <si>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</si>
  <si>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</si>
  <si>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</si>
  <si>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</si>
  <si>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</si>
  <si>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</si>
  <si>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</si>
  <si>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</si>
  <si>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</si>
  <si>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</si>
  <si>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</si>
  <si>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</si>
  <si>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</si>
  <si>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</si>
  <si>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</si>
  <si>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</si>
  <si>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Muzejski izlošci i predmeti prirodnih rijetkosti</t>
  </si>
  <si>
    <t>Ulaganja u računalne programe</t>
  </si>
  <si>
    <t>PLAN RASHODA I IZDATAKA 2018.-2020.</t>
  </si>
  <si>
    <t>Pristojbe i naknade</t>
  </si>
  <si>
    <t>Zatezne kamate</t>
  </si>
  <si>
    <t>Medicinska i laboratorijska oprema</t>
  </si>
  <si>
    <t>Dodatna ulaganja na građevinskim objektima</t>
  </si>
  <si>
    <t>Naknade građanima i kućanstvima u novcu</t>
  </si>
  <si>
    <t>Ostala prava</t>
  </si>
  <si>
    <t>Naknade osobama izvan radnog odnosa</t>
  </si>
  <si>
    <t>Službena putovanja</t>
  </si>
  <si>
    <t>Usluge promidžbe i informiranja</t>
  </si>
  <si>
    <t>Naknade građanima i kućanstvima u naravi</t>
  </si>
  <si>
    <t>4221</t>
  </si>
  <si>
    <t>4222</t>
  </si>
  <si>
    <t>4223</t>
  </si>
  <si>
    <t>4226</t>
  </si>
  <si>
    <t>4227</t>
  </si>
  <si>
    <t>4231</t>
  </si>
  <si>
    <t>Prijevozna sredstva u cestovnom prometu</t>
  </si>
  <si>
    <t>4241</t>
  </si>
  <si>
    <t xml:space="preserve">Knjige </t>
  </si>
  <si>
    <t>4262</t>
  </si>
  <si>
    <t>3299</t>
  </si>
  <si>
    <t>3811</t>
  </si>
  <si>
    <t>Poz.</t>
  </si>
  <si>
    <t>Broj ek.klas.</t>
  </si>
  <si>
    <t>Naziv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</si>
  <si>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</si>
  <si>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</si>
  <si>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</si>
  <si>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</si>
  <si>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</si>
  <si>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</si>
  <si>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</si>
  <si>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</si>
  <si>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①</t>
  </si>
  <si>
    <t>②</t>
  </si>
  <si>
    <t>③</t>
  </si>
  <si>
    <t>④</t>
  </si>
  <si>
    <t>⑤</t>
  </si>
  <si>
    <t>⑥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</si>
  <si>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</si>
  <si>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</si>
  <si>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</si>
  <si>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</si>
  <si>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</si>
  <si>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</si>
  <si>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</si>
  <si>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</si>
  <si>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OSTALI RASHODI ZA ZAPOSLENE</t>
  </si>
  <si>
    <t>2</t>
  </si>
  <si>
    <t>3121</t>
  </si>
  <si>
    <t>DOPRINOSI NA PLAĆE</t>
  </si>
  <si>
    <t>3132</t>
  </si>
  <si>
    <t>4</t>
  </si>
  <si>
    <t>3133</t>
  </si>
  <si>
    <t>32</t>
  </si>
  <si>
    <t>MATERIJALNI RASHODI</t>
  </si>
  <si>
    <t>321</t>
  </si>
  <si>
    <t>NAKNADE TROŠKOVA ZAPOSLENIMA</t>
  </si>
  <si>
    <t>5</t>
  </si>
  <si>
    <t>3211</t>
  </si>
  <si>
    <t>6</t>
  </si>
  <si>
    <t>3212</t>
  </si>
  <si>
    <t>7</t>
  </si>
  <si>
    <t>3213</t>
  </si>
  <si>
    <t>Stručno usavršavanje zaposlenika</t>
  </si>
  <si>
    <t>8</t>
  </si>
  <si>
    <t>3214</t>
  </si>
  <si>
    <t>Ostale naknade troškova zaposlenima</t>
  </si>
  <si>
    <t>322</t>
  </si>
  <si>
    <t>9</t>
  </si>
  <si>
    <t>3221</t>
  </si>
  <si>
    <t>10</t>
  </si>
  <si>
    <t>3222</t>
  </si>
  <si>
    <t>11</t>
  </si>
  <si>
    <t>3223</t>
  </si>
  <si>
    <t>12</t>
  </si>
  <si>
    <t>3224</t>
  </si>
  <si>
    <t>Materijal i dijelovi za tekuće i investicijsko održavanje</t>
  </si>
  <si>
    <t>13</t>
  </si>
  <si>
    <t>3225</t>
  </si>
  <si>
    <t>Sitni inventar i auto gume</t>
  </si>
  <si>
    <t>14</t>
  </si>
  <si>
    <t>3227</t>
  </si>
  <si>
    <t>Službena radna odjeća</t>
  </si>
  <si>
    <t>323</t>
  </si>
  <si>
    <t>RASHODI ZA USLUGE</t>
  </si>
  <si>
    <t>15</t>
  </si>
  <si>
    <t>3231</t>
  </si>
  <si>
    <t>16</t>
  </si>
  <si>
    <t>3232</t>
  </si>
  <si>
    <t>17</t>
  </si>
  <si>
    <t>3233</t>
  </si>
  <si>
    <t>18</t>
  </si>
  <si>
    <t>3234</t>
  </si>
  <si>
    <t>19</t>
  </si>
  <si>
    <t>3235</t>
  </si>
  <si>
    <t>20</t>
  </si>
  <si>
    <t>3236</t>
  </si>
  <si>
    <t>Zdravstvene i veterinarske usluge</t>
  </si>
  <si>
    <t>21</t>
  </si>
  <si>
    <t>3237</t>
  </si>
  <si>
    <t>22</t>
  </si>
  <si>
    <t>3238</t>
  </si>
  <si>
    <t>23</t>
  </si>
  <si>
    <t>3239</t>
  </si>
  <si>
    <t>324</t>
  </si>
  <si>
    <t>24</t>
  </si>
  <si>
    <t>3241</t>
  </si>
  <si>
    <t>329</t>
  </si>
  <si>
    <t>OSTALI NESPOMENUTI RASHODI POSLOVANJA</t>
  </si>
  <si>
    <t>25</t>
  </si>
  <si>
    <t>Naknade za rad predstavn. i izvršnih tijela, povjerenstava i sl.</t>
  </si>
  <si>
    <t>26</t>
  </si>
  <si>
    <t>3292</t>
  </si>
  <si>
    <t>27</t>
  </si>
  <si>
    <t>3293</t>
  </si>
  <si>
    <t>Reprezentacija</t>
  </si>
  <si>
    <t>28</t>
  </si>
  <si>
    <t>3294</t>
  </si>
  <si>
    <t>Članarine i norme</t>
  </si>
  <si>
    <t>29</t>
  </si>
  <si>
    <t>3295</t>
  </si>
  <si>
    <t>30</t>
  </si>
  <si>
    <t>34</t>
  </si>
  <si>
    <t>FINANCIJSKI RASHODI</t>
  </si>
  <si>
    <t>342</t>
  </si>
  <si>
    <t>KAMATE NA PRIMLJENE KREDITE I ZAJMOVE</t>
  </si>
  <si>
    <t>3427</t>
  </si>
  <si>
    <t>Kamate za primljene zajmove od trg.dr. i obrtnika</t>
  </si>
  <si>
    <t>343</t>
  </si>
  <si>
    <t>OSTALI FINANCIJSKI RASHODI</t>
  </si>
  <si>
    <t>3431</t>
  </si>
  <si>
    <t>33</t>
  </si>
  <si>
    <t>3433</t>
  </si>
  <si>
    <t>422</t>
  </si>
  <si>
    <t>POSTROJENJA I OPREMA</t>
  </si>
  <si>
    <t>35</t>
  </si>
  <si>
    <t>36</t>
  </si>
  <si>
    <t>37</t>
  </si>
  <si>
    <t>4224</t>
  </si>
  <si>
    <t>38</t>
  </si>
  <si>
    <t>39</t>
  </si>
  <si>
    <t>423</t>
  </si>
  <si>
    <t>40</t>
  </si>
  <si>
    <t>424</t>
  </si>
  <si>
    <t>41</t>
  </si>
  <si>
    <t>426</t>
  </si>
  <si>
    <t>45</t>
  </si>
  <si>
    <t>4511</t>
  </si>
  <si>
    <t>NAKNADE OSOBAMA IZVAN RADNOG ODNOSA</t>
  </si>
  <si>
    <t>RASHODI ZA MATERIJAL I ENERGIJU</t>
  </si>
  <si>
    <t>3631</t>
  </si>
  <si>
    <t>3722</t>
  </si>
  <si>
    <t>PRIJEDLOG PLANA ZA 2018.</t>
  </si>
  <si>
    <t>3423</t>
  </si>
  <si>
    <t>Kamate za primljene zajmove od ost.tuz.fin.inst.</t>
  </si>
  <si>
    <t>POMOĆI DANE U INOZEMSTVO I UNUTAR OPĆE DRŽAVE</t>
  </si>
  <si>
    <t>363</t>
  </si>
  <si>
    <t>NAKNADE GRAĐANIMA I KUĆANSTVIMA NA TEMELJU OSIGURANJA I DRUGE NAKNADE</t>
  </si>
  <si>
    <t>372</t>
  </si>
  <si>
    <t>3721</t>
  </si>
  <si>
    <t>OSTALI RASHODI</t>
  </si>
  <si>
    <t>381</t>
  </si>
  <si>
    <t>4124</t>
  </si>
  <si>
    <t>POMOĆI UNUTAR OPĆEG PRORAČUNA</t>
  </si>
  <si>
    <t>OSTALE NAKNADE GRAĐANIMA I KUĆANSTVIMA IZ PRORAČUNA</t>
  </si>
  <si>
    <t>NEMATERIJALNA IMOVINA</t>
  </si>
  <si>
    <t>TEKUĆE DONACIJE</t>
  </si>
  <si>
    <t>RASHODI ZA NABAVU NEPROIZVEDENE DUGOTR. IMOVINE</t>
  </si>
  <si>
    <t>PLANIRANI PRIHODI I PRIMICI KOJI NISU DOBIVENI S RAČUNA GRADA ZAGREBA ZA 2018.</t>
  </si>
  <si>
    <t>PRIJEDLOG PLANA ZA 2019.</t>
  </si>
  <si>
    <t>PRIJEDLOG PLANA ZA 2020.</t>
  </si>
  <si>
    <t>⑬</t>
  </si>
  <si>
    <t>⑫</t>
  </si>
  <si>
    <t>4=5+6</t>
  </si>
  <si>
    <t>Obrazac FIN. PL.- SŠ/UD</t>
  </si>
  <si>
    <t>Glava 04. SREDNJE ŠKOLSTVO</t>
  </si>
  <si>
    <t>Program 1001. DECENTRALIZIRANA SREDSTVA ZA SREDNJE ŠKOLE I UČENIČKE DOMOVE</t>
  </si>
  <si>
    <t>Aktivnost A10001. REDOVNA DJELATNOST SREDNJIH ŠKOLA I UČENIČKIH DOMOVA</t>
  </si>
  <si>
    <t>3434</t>
  </si>
  <si>
    <t>Ostali nespomenuti financijski rashodi</t>
  </si>
  <si>
    <t>Projekt K100002. ODRŽAVANJE I OPREMANJE SREDNJIH ŠKOLA I UČENIČKIH DOMOVA</t>
  </si>
  <si>
    <t>Poslovni objekti</t>
  </si>
  <si>
    <t>Postrojenja i oprema</t>
  </si>
  <si>
    <t>Program 1002. POJAČANI STANDARD U SREDNJEM ŠKOLSTVU</t>
  </si>
  <si>
    <t>Aktivnost A100001. NAKNADE ZA RAD ŠKOLSKIH ODBORA</t>
  </si>
  <si>
    <t>Naknade za rad predstavničkih i izvršnih tijela, povj. I sl</t>
  </si>
  <si>
    <t>Aktivnost A100002. DONACIJE PRIVATNIM SREDNJIM ŠKOLAMA</t>
  </si>
  <si>
    <t>Aktivnost A100003. OSTALE IZVANNASTAVNE AKTIVNOSTI</t>
  </si>
  <si>
    <t xml:space="preserve">Ostali nespomenuti rashodi poslovanja </t>
  </si>
  <si>
    <t>Aktivnost A100007. POMOĆNICI U NASTAVI</t>
  </si>
  <si>
    <t>Aktivnost A100008. SUFINANCIRANJE MEĐUMJESNOG JAVNOG PRIJEVOZA UČENIKA</t>
  </si>
  <si>
    <t>Aktivnost A100009. NABAVA UDŽBENIKA</t>
  </si>
  <si>
    <t>Aktivnost A100010. REDOVNA DJELATNOST SREDNJIH ŠKOLA I UČENIČKIH DOMOVA</t>
  </si>
  <si>
    <t>Projekt K100004. ODRŽAVANJE I OPREMANJE SREDNJIH ŠKOLA ZA POBOLJŠANJE STANDARDA</t>
  </si>
  <si>
    <t>Projekt T100001. SUFINANCIRANJE PROJEKTA PRIJAVLJENIH NA NATJEČAJE
 EUROPSKIH FONDOVA ILI PARTNERSTVA ZA EU FONDOVE</t>
  </si>
  <si>
    <t>4212</t>
  </si>
  <si>
    <t>Glavni program F03.  SREDNJE OBRAZOVANJE</t>
  </si>
  <si>
    <t>UKUPNO GLAVA:</t>
  </si>
  <si>
    <t>M.P.</t>
  </si>
  <si>
    <t xml:space="preserve">Naknade građanima i kućanstvima u naravi </t>
  </si>
  <si>
    <t>Potpis Ravnatelja-ice:</t>
  </si>
  <si>
    <t>PLANIRANI PRIHODI I PRIMICI IZ NADLEŽNOG PRORAČUNA   ZA 2018.                   (konto 671)</t>
  </si>
  <si>
    <r>
      <t>323</t>
    </r>
    <r>
      <rPr>
        <sz val="12"/>
        <rFont val="Times New Roman"/>
        <family val="1"/>
      </rPr>
      <t>4</t>
    </r>
  </si>
  <si>
    <t>6=7+8+9+10+11+ 12+13+14</t>
  </si>
  <si>
    <t>Prihodi od HZZO-a na temelju ugovornih obveza             (konto 673)</t>
  </si>
  <si>
    <t>3112</t>
  </si>
  <si>
    <t>3113</t>
  </si>
  <si>
    <t>3114</t>
  </si>
  <si>
    <t>Plaće u naravi</t>
  </si>
  <si>
    <t>Plaće za prekovremeni rad</t>
  </si>
  <si>
    <t>Plaće za posebne uvjete rada</t>
  </si>
  <si>
    <t>3131</t>
  </si>
  <si>
    <t>Doprinosi za mirovinsko osiguranje</t>
  </si>
  <si>
    <t>3432</t>
  </si>
  <si>
    <t>Negativne tečajne razlike i razlike zbog primjene valutne klauzule</t>
  </si>
  <si>
    <t>366</t>
  </si>
  <si>
    <t>3661</t>
  </si>
  <si>
    <t>Tekuće pomoći proračunskim korisnicima drugih proračuna</t>
  </si>
  <si>
    <t>368</t>
  </si>
  <si>
    <t>3681</t>
  </si>
  <si>
    <t>Tekuće pomoći temeljem prijenosa EU sredstava</t>
  </si>
  <si>
    <t>383</t>
  </si>
  <si>
    <t>3831</t>
  </si>
  <si>
    <t>Naknade šteta pravnim i fizičkim osobama</t>
  </si>
  <si>
    <t>3834</t>
  </si>
  <si>
    <t>Ugovorene kazne i ostale naknade šteta</t>
  </si>
  <si>
    <t>3835</t>
  </si>
  <si>
    <t>Ostale kazne</t>
  </si>
  <si>
    <t>4123</t>
  </si>
  <si>
    <t>Licence</t>
  </si>
  <si>
    <t>Medicinska i labaratorijska oprema</t>
  </si>
  <si>
    <t>4225</t>
  </si>
  <si>
    <t xml:space="preserve">Instrumenti, uređaji i strojevi </t>
  </si>
  <si>
    <t xml:space="preserve">Sportska i glazbena oprema </t>
  </si>
  <si>
    <t>4263</t>
  </si>
  <si>
    <t>Umjetnička, literarna i znanstvena djela</t>
  </si>
  <si>
    <t>4521</t>
  </si>
  <si>
    <t>Dodatna ulaganja na postrojenjima i opremi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</si>
  <si>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</si>
  <si>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</si>
  <si>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</si>
  <si>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</si>
  <si>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</si>
  <si>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</si>
  <si>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</si>
  <si>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</si>
  <si>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</si>
  <si>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</si>
  <si>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</si>
  <si>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</si>
  <si>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</si>
  <si>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</si>
  <si>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</si>
  <si>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</si>
  <si>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</si>
  <si>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</si>
  <si>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</si>
  <si>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</si>
  <si>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</si>
  <si>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</si>
  <si>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</si>
  <si>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</si>
  <si>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</si>
  <si>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</si>
  <si>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</si>
  <si>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</si>
  <si>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</si>
  <si>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</si>
  <si>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</si>
  <si>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</si>
  <si>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</si>
  <si>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</si>
  <si>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</si>
  <si>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</si>
  <si>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</si>
  <si>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</si>
  <si>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</si>
  <si>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</si>
  <si>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</si>
  <si>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</si>
  <si>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</si>
  <si>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</si>
  <si>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</si>
  <si>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</si>
  <si>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</si>
  <si>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</si>
  <si>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</si>
  <si>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</si>
  <si>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</si>
  <si>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</si>
  <si>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</si>
  <si>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</si>
  <si>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</si>
  <si>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</si>
  <si>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</si>
  <si>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</si>
  <si>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</si>
  <si>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</si>
  <si>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</si>
  <si>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</si>
  <si>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</si>
  <si>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</si>
  <si>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</si>
  <si>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</si>
  <si>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</si>
  <si>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</si>
  <si>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</si>
  <si>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</si>
  <si>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</si>
  <si>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</si>
  <si>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</si>
  <si>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</si>
  <si>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</si>
  <si>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</si>
  <si>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</si>
  <si>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</si>
  <si>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</si>
  <si>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</si>
  <si>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</si>
  <si>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</si>
  <si>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</si>
  <si>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</si>
  <si>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</si>
  <si>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</si>
  <si>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</si>
  <si>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</si>
  <si>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</si>
  <si>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</si>
  <si>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</si>
  <si>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</si>
  <si>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</si>
  <si>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</si>
  <si>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</si>
  <si>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</si>
  <si>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</si>
  <si>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</si>
  <si>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</si>
  <si>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</si>
  <si>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</si>
  <si>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</si>
  <si>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</si>
  <si>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</si>
  <si>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</si>
  <si>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</si>
  <si>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</si>
  <si>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</si>
  <si>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</si>
  <si>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</si>
  <si>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</si>
  <si>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</si>
  <si>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</si>
  <si>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</si>
  <si>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</si>
  <si>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</si>
  <si>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</si>
  <si>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</si>
  <si>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</si>
  <si>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</si>
  <si>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</si>
  <si>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</si>
  <si>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</si>
  <si>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</si>
  <si>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</si>
  <si>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</si>
  <si>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</si>
  <si>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</si>
  <si>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</si>
  <si>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</si>
  <si>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</si>
  <si>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</si>
  <si>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</si>
  <si>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</si>
  <si>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</si>
  <si>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</si>
  <si>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</si>
  <si>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</si>
  <si>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</si>
  <si>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</si>
  <si>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</si>
  <si>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</si>
  <si>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</si>
  <si>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</si>
  <si>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</si>
  <si>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</si>
  <si>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</si>
  <si>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</si>
  <si>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</si>
  <si>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</si>
  <si>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</si>
  <si>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</si>
  <si>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</si>
  <si>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</si>
  <si>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</si>
  <si>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</si>
  <si>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</si>
  <si>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</si>
  <si>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</si>
  <si>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</si>
  <si>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</si>
  <si>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</si>
  <si>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</si>
  <si>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</si>
  <si>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r>
      <t xml:space="preserve">Tekuće pomoći unutar opće </t>
    </r>
    <r>
      <rPr>
        <sz val="12"/>
        <color indexed="8"/>
        <rFont val="Times New Roman"/>
        <family val="1"/>
      </rPr>
      <t>države</t>
    </r>
  </si>
  <si>
    <t>Pomoći temeljem prijenosa EU sredstava</t>
  </si>
  <si>
    <t>Kazne, penali i naknade štete</t>
  </si>
  <si>
    <r>
      <t xml:space="preserve">Rashodi za nabavu neproizvedene </t>
    </r>
    <r>
      <rPr>
        <b/>
        <sz val="10"/>
        <rFont val="Times New Roman"/>
        <family val="1"/>
      </rPr>
      <t>dugotrajne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imovine</t>
    </r>
  </si>
  <si>
    <t>Nematerijalna imovina</t>
  </si>
  <si>
    <t>Prijevozna sredstva</t>
  </si>
  <si>
    <t>Nematerijalna proizvedena imovina</t>
  </si>
  <si>
    <t>Rashodi za dodatna ulaganja na nefinancijskoj imovini</t>
  </si>
  <si>
    <t>⑦ I ⑧</t>
  </si>
  <si>
    <t>⑨,⑩ I ⑪</t>
  </si>
  <si>
    <t>3291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</si>
  <si>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</si>
  <si>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</si>
  <si>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</si>
  <si>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</si>
  <si>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</si>
  <si>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</si>
  <si>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</si>
  <si>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</si>
  <si>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Korisnik proračuna: HOTELIJERSKO-TURISTIČKA ŠKOLA U ZAGREBU</t>
  </si>
  <si>
    <t>Kontak osoba: SLAVICA LOVRIĆ</t>
  </si>
  <si>
    <t>Tel: 01/4846-150</t>
  </si>
  <si>
    <t>U Zagrebu, 28. 09. 2017.</t>
  </si>
  <si>
    <t>NAZIV USTANOVE : HOTELIJERSKO-TURISTIČKA ŠKOLA U ZAGREBU</t>
  </si>
  <si>
    <t>NAZIV KORISNIKA: HOTELIJERSKO-TURISTIČKA ŠKOLA U ZAGREBU</t>
  </si>
  <si>
    <t>SAŽETAK DJELOKRUGA:Odgoj i obtazovanje učenika u redovitom četverogodišnjem obrazovanju</t>
  </si>
  <si>
    <t>Četverogodišnja strukovnja škola, s eksperimentalnim programom turističke gimnazije</t>
  </si>
  <si>
    <t>Realizacija školskog kurikuluma,nastavnog plana i programa prema Godišnjem planu škole; dodatnih i dopunskih nastavnih sati; sportskih, kulturnih izvanškolskih, kao i slobodnih; programa učenika zdruge GITA, a sve u cilju postizanja što boljih rezultata rada u  harmoničnom međuljudskom ozračju.</t>
  </si>
  <si>
    <t>Predviđene aktivnosti financiraju se od strane Ministarstva znanosti i obrazovanja, Gradskog ureda za obrazovanje, kulturu i sport, donacijama i prihodima od uplate učenika (zbog povećanih troškova školovanja); aktivno sudjelovanje u EU projektima. Korisnici svih aktivnosti Škole su učenici i šira društvena zajednica.</t>
  </si>
  <si>
    <t>Zakon o odgoju i obrazovanju u osnovnoj i srednjoj školi, Zakon o strukovnom obrazovanju, Zakon o ustanovama, Zakon o proračunu, Pravilniko proračunskim kvalifikacijama, Pravilnik o proračunskom računovodstvui računovodstvenom planu, Upute za izradu proračuna lokalne (regionalne) samouprave za razdoblje 2018-2020, dopis upravnog odjela za obrazovanje, kultutru i sport Godišnji plan i program rada Škole.</t>
  </si>
  <si>
    <t>Financijski izračuni zasnivaju se na realnoj situaciji mogućeg financiranja školskog programa rada i svih aktivnosti koje se izvode u skladu s brojem upisanih učenika, a iskazuje se kroz tromjesečni, polugodišnji, devetomjesečni i godišnji financijski izvještaj.</t>
  </si>
  <si>
    <t>Zbog promjena u načinima i oblicima realizacije godišnjeg plana i programa tijekom Šk. God. 2016/2017.</t>
  </si>
  <si>
    <t>Pokazatelji uspješnosti rada Škole kontinuirano se procijenjuje i prate od strane izvanškolskih institucija, Školskog tima za kvalitetu, Vijeća roditelja i učenika. Škola provodi sve aktivnosti propisane Zakonom, kao i brojne dodatne aktivnosti koje su iskazane u školskom kurikulumu. Rezultati navedenih aktivnosti vidljivi su u vrlo uspješnim nastupima učenika na raznim domaćim (županijskim i državnim) natjecanjima iz povijesti, geografije, stranih jezika, GASTRO-a ali i međunarodnim natjecanjima poput AEHTA-e.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</si>
</sst>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;\(#,##0.00\);0.00"/>
    <numFmt numFmtId="187" formatCode="General_)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hair"/>
      <bottom style="hair"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17" fillId="31" borderId="7" applyNumberFormat="0" applyAlignment="0" applyProtection="0"/>
    <xf numFmtId="0" fontId="62" fillId="39" borderId="8" applyNumberFormat="0" applyAlignment="0" applyProtection="0"/>
    <xf numFmtId="0" fontId="15" fillId="0" borderId="9" applyNumberFormat="0" applyFill="0" applyAlignment="0" applyProtection="0"/>
    <xf numFmtId="0" fontId="63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2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6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9" fillId="42" borderId="14" applyNumberFormat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1" fillId="0" borderId="16" applyNumberFormat="0" applyFill="0" applyAlignment="0" applyProtection="0"/>
    <xf numFmtId="0" fontId="72" fillId="43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56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/>
    </xf>
    <xf numFmtId="3" fontId="25" fillId="7" borderId="19" xfId="0" applyNumberFormat="1" applyFont="1" applyFill="1" applyBorder="1" applyAlignment="1">
      <alignment horizontal="right"/>
    </xf>
    <xf numFmtId="3" fontId="25" fillId="7" borderId="19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25" fillId="44" borderId="17" xfId="0" applyNumberFormat="1" applyFont="1" applyFill="1" applyBorder="1" applyAlignment="1" quotePrefix="1">
      <alignment horizontal="right"/>
    </xf>
    <xf numFmtId="3" fontId="25" fillId="44" borderId="19" xfId="0" applyNumberFormat="1" applyFont="1" applyFill="1" applyBorder="1" applyAlignment="1" applyProtection="1">
      <alignment horizontal="right" wrapText="1"/>
      <protection/>
    </xf>
    <xf numFmtId="3" fontId="25" fillId="7" borderId="17" xfId="0" applyNumberFormat="1" applyFont="1" applyFill="1" applyBorder="1" applyAlignment="1" quotePrefix="1">
      <alignment horizontal="right"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" fontId="41" fillId="0" borderId="21" xfId="89" applyNumberFormat="1" applyFont="1" applyFill="1" applyBorder="1" applyAlignment="1" quotePrefix="1">
      <alignment horizontal="center" vertical="center" wrapText="1"/>
      <protection/>
    </xf>
    <xf numFmtId="1" fontId="41" fillId="0" borderId="21" xfId="89" applyNumberFormat="1" applyFont="1" applyFill="1" applyBorder="1" applyAlignment="1">
      <alignment horizontal="center" vertical="center" wrapText="1"/>
      <protection/>
    </xf>
    <xf numFmtId="1" fontId="38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86" fontId="39" fillId="0" borderId="22" xfId="89" applyNumberFormat="1" applyFont="1" applyFill="1" applyBorder="1" applyAlignment="1" applyProtection="1" quotePrefix="1">
      <alignment horizontal="right"/>
      <protection/>
    </xf>
    <xf numFmtId="186" fontId="39" fillId="0" borderId="23" xfId="89" applyNumberFormat="1" applyFont="1" applyFill="1" applyBorder="1" applyAlignment="1" applyProtection="1" quotePrefix="1">
      <alignment horizontal="right"/>
      <protection/>
    </xf>
    <xf numFmtId="0" fontId="37" fillId="0" borderId="0" xfId="0" applyFont="1" applyFill="1" applyAlignment="1">
      <alignment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89" applyNumberFormat="1" applyFont="1" applyFill="1" applyBorder="1" applyAlignment="1" quotePrefix="1">
      <alignment horizontal="right"/>
      <protection/>
    </xf>
    <xf numFmtId="186" fontId="39" fillId="0" borderId="23" xfId="89" applyNumberFormat="1" applyFont="1" applyFill="1" applyBorder="1" applyAlignment="1" quotePrefix="1">
      <alignment/>
      <protection/>
    </xf>
    <xf numFmtId="49" fontId="41" fillId="0" borderId="23" xfId="89" applyNumberFormat="1" applyFont="1" applyFill="1" applyBorder="1" applyAlignment="1" quotePrefix="1">
      <alignment horizontal="center"/>
      <protection/>
    </xf>
    <xf numFmtId="49" fontId="39" fillId="0" borderId="23" xfId="89" applyNumberFormat="1" applyFont="1" applyFill="1" applyBorder="1" applyAlignment="1" quotePrefix="1">
      <alignment horizontal="left"/>
      <protection/>
    </xf>
    <xf numFmtId="39" fontId="39" fillId="0" borderId="23" xfId="89" applyFont="1" applyFill="1" applyBorder="1" applyAlignment="1">
      <alignment/>
      <protection/>
    </xf>
    <xf numFmtId="49" fontId="41" fillId="0" borderId="23" xfId="89" applyNumberFormat="1" applyFont="1" applyFill="1" applyBorder="1" applyAlignment="1">
      <alignment horizontal="center"/>
      <protection/>
    </xf>
    <xf numFmtId="49" fontId="41" fillId="0" borderId="23" xfId="89" applyNumberFormat="1" applyFont="1" applyFill="1" applyBorder="1" applyAlignment="1">
      <alignment horizontal="left"/>
      <protection/>
    </xf>
    <xf numFmtId="39" fontId="41" fillId="0" borderId="23" xfId="89" applyFont="1" applyFill="1" applyBorder="1" applyAlignment="1">
      <alignment horizontal="left"/>
      <protection/>
    </xf>
    <xf numFmtId="186" fontId="41" fillId="0" borderId="23" xfId="89" applyNumberFormat="1" applyFont="1" applyFill="1" applyBorder="1" applyAlignment="1">
      <alignment/>
      <protection/>
    </xf>
    <xf numFmtId="0" fontId="38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left"/>
    </xf>
    <xf numFmtId="0" fontId="37" fillId="0" borderId="23" xfId="0" applyFont="1" applyBorder="1" applyAlignment="1">
      <alignment/>
    </xf>
    <xf numFmtId="4" fontId="37" fillId="0" borderId="23" xfId="0" applyNumberFormat="1" applyFont="1" applyBorder="1" applyAlignment="1">
      <alignment horizontal="right"/>
    </xf>
    <xf numFmtId="49" fontId="41" fillId="0" borderId="23" xfId="89" applyNumberFormat="1" applyFont="1" applyBorder="1" applyAlignment="1">
      <alignment horizontal="center"/>
      <protection/>
    </xf>
    <xf numFmtId="49" fontId="41" fillId="0" borderId="23" xfId="89" applyNumberFormat="1" applyFont="1" applyBorder="1" applyAlignment="1">
      <alignment horizontal="left"/>
      <protection/>
    </xf>
    <xf numFmtId="39" fontId="41" fillId="0" borderId="23" xfId="89" applyFont="1" applyBorder="1" applyAlignment="1">
      <alignment/>
      <protection/>
    </xf>
    <xf numFmtId="49" fontId="39" fillId="0" borderId="23" xfId="89" applyNumberFormat="1" applyFont="1" applyBorder="1" applyAlignment="1">
      <alignment horizontal="left"/>
      <protection/>
    </xf>
    <xf numFmtId="39" fontId="39" fillId="0" borderId="23" xfId="89" applyFont="1" applyBorder="1" applyAlignment="1">
      <alignment/>
      <protection/>
    </xf>
    <xf numFmtId="186" fontId="39" fillId="0" borderId="23" xfId="89" applyNumberFormat="1" applyFont="1" applyBorder="1" applyAlignment="1">
      <alignment/>
      <protection/>
    </xf>
    <xf numFmtId="39" fontId="41" fillId="0" borderId="23" xfId="89" applyFont="1" applyBorder="1" applyAlignment="1">
      <alignment horizontal="left"/>
      <protection/>
    </xf>
    <xf numFmtId="39" fontId="39" fillId="0" borderId="23" xfId="89" applyFont="1" applyBorder="1" applyAlignment="1">
      <alignment horizontal="left"/>
      <protection/>
    </xf>
    <xf numFmtId="49" fontId="39" fillId="0" borderId="23" xfId="89" applyNumberFormat="1" applyFont="1" applyFill="1" applyBorder="1" applyAlignment="1">
      <alignment horizontal="left"/>
      <protection/>
    </xf>
    <xf numFmtId="39" fontId="39" fillId="0" borderId="23" xfId="89" applyFont="1" applyFill="1" applyBorder="1" applyAlignment="1">
      <alignment horizontal="left"/>
      <protection/>
    </xf>
    <xf numFmtId="39" fontId="39" fillId="0" borderId="23" xfId="89" applyFont="1" applyBorder="1" applyAlignment="1">
      <alignment horizontal="left" wrapText="1"/>
      <protection/>
    </xf>
    <xf numFmtId="0" fontId="39" fillId="0" borderId="23" xfId="96" applyFont="1" applyFill="1" applyBorder="1" applyAlignment="1">
      <alignment horizontal="left" vertical="center" wrapText="1"/>
      <protection/>
    </xf>
    <xf numFmtId="0" fontId="41" fillId="0" borderId="23" xfId="0" applyFont="1" applyFill="1" applyBorder="1" applyAlignment="1">
      <alignment/>
    </xf>
    <xf numFmtId="4" fontId="39" fillId="0" borderId="23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/>
    </xf>
    <xf numFmtId="49" fontId="41" fillId="0" borderId="23" xfId="0" applyNumberFormat="1" applyFont="1" applyFill="1" applyBorder="1" applyAlignment="1">
      <alignment horizontal="center"/>
    </xf>
    <xf numFmtId="49" fontId="41" fillId="0" borderId="23" xfId="0" applyNumberFormat="1" applyFont="1" applyFill="1" applyBorder="1" applyAlignment="1">
      <alignment horizontal="left"/>
    </xf>
    <xf numFmtId="0" fontId="41" fillId="0" borderId="23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/>
    </xf>
    <xf numFmtId="49" fontId="39" fillId="0" borderId="23" xfId="0" applyNumberFormat="1" applyFont="1" applyFill="1" applyBorder="1" applyAlignment="1">
      <alignment horizontal="left"/>
    </xf>
    <xf numFmtId="4" fontId="39" fillId="0" borderId="23" xfId="0" applyNumberFormat="1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/>
      <protection/>
    </xf>
    <xf numFmtId="187" fontId="41" fillId="0" borderId="23" xfId="0" applyNumberFormat="1" applyFont="1" applyFill="1" applyBorder="1" applyAlignment="1" applyProtection="1">
      <alignment horizontal="left" wrapText="1"/>
      <protection/>
    </xf>
    <xf numFmtId="49" fontId="39" fillId="0" borderId="23" xfId="0" applyNumberFormat="1" applyFont="1" applyFill="1" applyBorder="1" applyAlignment="1" applyProtection="1">
      <alignment horizontal="left"/>
      <protection/>
    </xf>
    <xf numFmtId="49" fontId="39" fillId="0" borderId="23" xfId="89" applyNumberFormat="1" applyFont="1" applyBorder="1" applyAlignment="1" quotePrefix="1">
      <alignment/>
      <protection/>
    </xf>
    <xf numFmtId="49" fontId="39" fillId="0" borderId="23" xfId="89" applyNumberFormat="1" applyFont="1" applyBorder="1" applyAlignment="1">
      <alignment/>
      <protection/>
    </xf>
    <xf numFmtId="49" fontId="39" fillId="0" borderId="23" xfId="89" applyNumberFormat="1" applyFont="1" applyBorder="1" applyAlignment="1" quotePrefix="1">
      <alignment horizontal="left"/>
      <protection/>
    </xf>
    <xf numFmtId="49" fontId="39" fillId="0" borderId="24" xfId="89" applyNumberFormat="1" applyFont="1" applyBorder="1" applyAlignment="1">
      <alignment horizontal="left"/>
      <protection/>
    </xf>
    <xf numFmtId="49" fontId="41" fillId="0" borderId="24" xfId="0" applyNumberFormat="1" applyFont="1" applyFill="1" applyBorder="1" applyAlignment="1">
      <alignment horizontal="left"/>
    </xf>
    <xf numFmtId="49" fontId="41" fillId="0" borderId="23" xfId="0" applyNumberFormat="1" applyFont="1" applyFill="1" applyBorder="1" applyAlignment="1" applyProtection="1">
      <alignment horizontal="center" wrapText="1"/>
      <protection/>
    </xf>
    <xf numFmtId="0" fontId="41" fillId="0" borderId="23" xfId="0" applyFont="1" applyFill="1" applyBorder="1" applyAlignment="1">
      <alignment horizontal="left"/>
    </xf>
    <xf numFmtId="187" fontId="39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 wrapText="1"/>
    </xf>
    <xf numFmtId="49" fontId="41" fillId="0" borderId="23" xfId="0" applyNumberFormat="1" applyFont="1" applyFill="1" applyBorder="1" applyAlignment="1" applyProtection="1">
      <alignment horizontal="center"/>
      <protection/>
    </xf>
    <xf numFmtId="0" fontId="39" fillId="13" borderId="23" xfId="0" applyFont="1" applyFill="1" applyBorder="1" applyAlignment="1">
      <alignment vertical="center"/>
    </xf>
    <xf numFmtId="49" fontId="41" fillId="13" borderId="23" xfId="0" applyNumberFormat="1" applyFont="1" applyFill="1" applyBorder="1" applyAlignment="1">
      <alignment horizontal="right"/>
    </xf>
    <xf numFmtId="0" fontId="41" fillId="13" borderId="23" xfId="0" applyFont="1" applyFill="1" applyBorder="1" applyAlignment="1">
      <alignment/>
    </xf>
    <xf numFmtId="4" fontId="39" fillId="13" borderId="23" xfId="0" applyNumberFormat="1" applyFont="1" applyFill="1" applyBorder="1" applyAlignment="1" applyProtection="1">
      <alignment horizontal="right" vertical="center"/>
      <protection/>
    </xf>
    <xf numFmtId="39" fontId="39" fillId="0" borderId="23" xfId="89" applyFont="1" applyFill="1" applyBorder="1" applyAlignment="1">
      <alignment wrapText="1"/>
      <protection/>
    </xf>
    <xf numFmtId="39" fontId="39" fillId="0" borderId="23" xfId="89" applyFont="1" applyFill="1" applyBorder="1" applyAlignment="1">
      <alignment horizontal="left" wrapText="1"/>
      <protection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49" fontId="42" fillId="0" borderId="23" xfId="0" applyNumberFormat="1" applyFont="1" applyFill="1" applyBorder="1" applyAlignment="1">
      <alignment horizontal="left"/>
    </xf>
    <xf numFmtId="187" fontId="42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89" applyNumberFormat="1" applyFont="1" applyFill="1" applyBorder="1" applyAlignment="1">
      <alignment/>
      <protection/>
    </xf>
    <xf numFmtId="0" fontId="42" fillId="0" borderId="23" xfId="0" applyFont="1" applyFill="1" applyBorder="1" applyAlignment="1">
      <alignment horizontal="left" wrapText="1"/>
    </xf>
    <xf numFmtId="49" fontId="41" fillId="0" borderId="27" xfId="0" applyNumberFormat="1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left"/>
      <protection/>
    </xf>
    <xf numFmtId="0" fontId="36" fillId="0" borderId="0" xfId="90" applyFont="1" applyAlignment="1">
      <alignment horizontal="center" vertical="center"/>
      <protection/>
    </xf>
    <xf numFmtId="0" fontId="21" fillId="0" borderId="0" xfId="93" applyAlignment="1" applyProtection="1">
      <alignment horizontal="center"/>
      <protection locked="0"/>
    </xf>
    <xf numFmtId="0" fontId="21" fillId="0" borderId="0" xfId="93" applyProtection="1">
      <alignment/>
      <protection locked="0"/>
    </xf>
    <xf numFmtId="0" fontId="21" fillId="0" borderId="0" xfId="90">
      <alignment/>
      <protection/>
    </xf>
    <xf numFmtId="0" fontId="36" fillId="0" borderId="0" xfId="93" applyFont="1" applyProtection="1">
      <alignment/>
      <protection locked="0"/>
    </xf>
    <xf numFmtId="0" fontId="36" fillId="0" borderId="1" xfId="90" applyFont="1" applyBorder="1" applyAlignment="1">
      <alignment horizontal="center"/>
      <protection/>
    </xf>
    <xf numFmtId="49" fontId="44" fillId="0" borderId="1" xfId="91" applyNumberFormat="1" applyFont="1" applyFill="1" applyBorder="1" applyAlignment="1" applyProtection="1">
      <alignment horizontal="left" vertical="center" wrapText="1"/>
      <protection hidden="1"/>
    </xf>
    <xf numFmtId="49" fontId="44" fillId="0" borderId="1" xfId="90" applyNumberFormat="1" applyFont="1" applyFill="1" applyBorder="1" applyAlignment="1" applyProtection="1">
      <alignment horizontal="left" vertical="center" wrapText="1"/>
      <protection hidden="1"/>
    </xf>
    <xf numFmtId="4" fontId="44" fillId="45" borderId="1" xfId="90" applyNumberFormat="1" applyFont="1" applyFill="1" applyBorder="1" applyAlignment="1" applyProtection="1">
      <alignment horizontal="right" vertical="center" shrinkToFit="1"/>
      <protection/>
    </xf>
    <xf numFmtId="0" fontId="32" fillId="0" borderId="0" xfId="90" applyFont="1" applyAlignment="1">
      <alignment horizontal="center" vertical="center"/>
      <protection/>
    </xf>
    <xf numFmtId="49" fontId="45" fillId="0" borderId="1" xfId="91" applyNumberFormat="1" applyFont="1" applyFill="1" applyBorder="1" applyAlignment="1" applyProtection="1">
      <alignment horizontal="left" vertical="center" wrapText="1"/>
      <protection hidden="1"/>
    </xf>
    <xf numFmtId="49" fontId="45" fillId="0" borderId="1" xfId="90" applyNumberFormat="1" applyFont="1" applyFill="1" applyBorder="1" applyAlignment="1" applyProtection="1">
      <alignment horizontal="left" vertical="center" wrapText="1"/>
      <protection hidden="1"/>
    </xf>
    <xf numFmtId="4" fontId="45" fillId="0" borderId="1" xfId="90" applyNumberFormat="1" applyFont="1" applyFill="1" applyBorder="1" applyAlignment="1" applyProtection="1">
      <alignment horizontal="right" vertical="center" shrinkToFit="1"/>
      <protection locked="0"/>
    </xf>
    <xf numFmtId="49" fontId="44" fillId="0" borderId="1" xfId="90" applyNumberFormat="1" applyFont="1" applyFill="1" applyBorder="1" applyAlignment="1" applyProtection="1">
      <alignment horizontal="left" vertical="center" shrinkToFit="1"/>
      <protection hidden="1"/>
    </xf>
    <xf numFmtId="49" fontId="45" fillId="0" borderId="1" xfId="90" applyNumberFormat="1" applyFont="1" applyFill="1" applyBorder="1" applyAlignment="1" applyProtection="1">
      <alignment horizontal="left" vertical="center" wrapText="1" shrinkToFit="1"/>
      <protection hidden="1"/>
    </xf>
    <xf numFmtId="49" fontId="45" fillId="0" borderId="1" xfId="90" applyNumberFormat="1" applyFont="1" applyFill="1" applyBorder="1" applyAlignment="1" applyProtection="1">
      <alignment horizontal="left" vertical="center" shrinkToFit="1"/>
      <protection hidden="1"/>
    </xf>
    <xf numFmtId="49" fontId="40" fillId="0" borderId="1" xfId="90" applyNumberFormat="1" applyFont="1" applyFill="1" applyBorder="1" applyAlignment="1" applyProtection="1">
      <alignment horizontal="left" vertical="center" shrinkToFit="1"/>
      <protection hidden="1"/>
    </xf>
    <xf numFmtId="4" fontId="21" fillId="0" borderId="0" xfId="90" applyNumberFormat="1">
      <alignment/>
      <protection/>
    </xf>
    <xf numFmtId="0" fontId="21" fillId="0" borderId="1" xfId="90" applyBorder="1">
      <alignment/>
      <protection/>
    </xf>
    <xf numFmtId="0" fontId="21" fillId="31" borderId="1" xfId="88" applyFont="1" applyFill="1" applyBorder="1" applyAlignment="1">
      <alignment horizontal="left" vertical="center" wrapText="1"/>
      <protection/>
    </xf>
    <xf numFmtId="0" fontId="45" fillId="0" borderId="1" xfId="88" applyFont="1" applyFill="1" applyBorder="1" applyAlignment="1">
      <alignment horizontal="left" vertical="center"/>
      <protection/>
    </xf>
    <xf numFmtId="0" fontId="21" fillId="0" borderId="1" xfId="98" applyFont="1" applyFill="1" applyBorder="1" applyAlignment="1">
      <alignment horizontal="left" vertical="center" wrapText="1"/>
      <protection/>
    </xf>
    <xf numFmtId="0" fontId="45" fillId="31" borderId="1" xfId="88" applyFont="1" applyFill="1" applyBorder="1" applyAlignment="1">
      <alignment horizontal="left" vertical="center" wrapText="1"/>
      <protection/>
    </xf>
    <xf numFmtId="0" fontId="44" fillId="31" borderId="1" xfId="88" applyFont="1" applyFill="1" applyBorder="1" applyAlignment="1">
      <alignment horizontal="left" vertical="center" wrapText="1"/>
      <protection/>
    </xf>
    <xf numFmtId="0" fontId="36" fillId="0" borderId="1" xfId="90" applyFont="1" applyBorder="1">
      <alignment/>
      <protection/>
    </xf>
    <xf numFmtId="0" fontId="45" fillId="0" borderId="1" xfId="98" applyFont="1" applyFill="1" applyBorder="1" applyAlignment="1">
      <alignment horizontal="left" vertical="center" wrapText="1"/>
      <protection/>
    </xf>
    <xf numFmtId="4" fontId="44" fillId="0" borderId="1" xfId="90" applyNumberFormat="1" applyFont="1" applyFill="1" applyBorder="1" applyAlignment="1" applyProtection="1">
      <alignment horizontal="right" vertical="center" shrinkToFit="1"/>
      <protection locked="0"/>
    </xf>
    <xf numFmtId="0" fontId="47" fillId="31" borderId="19" xfId="96" applyFont="1" applyFill="1" applyBorder="1" applyAlignment="1">
      <alignment horizontal="left" vertical="center" wrapText="1"/>
      <protection/>
    </xf>
    <xf numFmtId="0" fontId="47" fillId="0" borderId="19" xfId="96" applyFont="1" applyFill="1" applyBorder="1" applyAlignment="1">
      <alignment horizontal="left" vertical="center" wrapText="1"/>
      <protection/>
    </xf>
    <xf numFmtId="0" fontId="48" fillId="0" borderId="19" xfId="97" applyFont="1" applyFill="1" applyBorder="1" applyAlignment="1">
      <alignment horizontal="left" wrapText="1"/>
      <protection/>
    </xf>
    <xf numFmtId="0" fontId="50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32" fillId="31" borderId="28" xfId="0" applyFont="1" applyFill="1" applyBorder="1" applyAlignment="1">
      <alignment horizontal="center" vertical="center" wrapText="1"/>
    </xf>
    <xf numFmtId="0" fontId="32" fillId="31" borderId="29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36" fillId="0" borderId="0" xfId="90" applyFont="1" applyAlignment="1" applyProtection="1">
      <alignment horizontal="center" vertical="center"/>
      <protection locked="0"/>
    </xf>
    <xf numFmtId="4" fontId="43" fillId="0" borderId="0" xfId="93" applyNumberFormat="1" applyFont="1" applyProtection="1">
      <alignment/>
      <protection locked="0"/>
    </xf>
    <xf numFmtId="0" fontId="21" fillId="0" borderId="0" xfId="90" applyBorder="1" applyAlignment="1" applyProtection="1">
      <alignment horizontal="left"/>
      <protection locked="0"/>
    </xf>
    <xf numFmtId="0" fontId="21" fillId="0" borderId="0" xfId="90" applyBorder="1" applyProtection="1">
      <alignment/>
      <protection locked="0"/>
    </xf>
    <xf numFmtId="4" fontId="21" fillId="0" borderId="0" xfId="90" applyNumberFormat="1" applyBorder="1" applyProtection="1">
      <alignment/>
      <protection locked="0"/>
    </xf>
    <xf numFmtId="0" fontId="21" fillId="0" borderId="0" xfId="90" applyProtection="1">
      <alignment/>
      <protection locked="0"/>
    </xf>
    <xf numFmtId="3" fontId="25" fillId="0" borderId="19" xfId="0" applyNumberFormat="1" applyFont="1" applyFill="1" applyBorder="1" applyAlignment="1" applyProtection="1">
      <alignment horizontal="right"/>
      <protection locked="0"/>
    </xf>
    <xf numFmtId="3" fontId="25" fillId="0" borderId="19" xfId="0" applyNumberFormat="1" applyFont="1" applyBorder="1" applyAlignment="1" applyProtection="1">
      <alignment horizontal="right"/>
      <protection locked="0"/>
    </xf>
    <xf numFmtId="3" fontId="37" fillId="0" borderId="31" xfId="0" applyNumberFormat="1" applyFont="1" applyBorder="1" applyAlignment="1" applyProtection="1" quotePrefix="1">
      <alignment horizontal="left"/>
      <protection locked="0"/>
    </xf>
    <xf numFmtId="3" fontId="38" fillId="0" borderId="31" xfId="0" applyNumberFormat="1" applyFont="1" applyBorder="1" applyAlignment="1" applyProtection="1">
      <alignment/>
      <protection locked="0"/>
    </xf>
    <xf numFmtId="3" fontId="38" fillId="0" borderId="31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Alignment="1" applyProtection="1">
      <alignment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3" fontId="37" fillId="0" borderId="32" xfId="0" applyNumberFormat="1" applyFont="1" applyBorder="1" applyAlignment="1" applyProtection="1">
      <alignment horizontal="left"/>
      <protection locked="0"/>
    </xf>
    <xf numFmtId="3" fontId="38" fillId="0" borderId="32" xfId="0" applyNumberFormat="1" applyFont="1" applyBorder="1" applyAlignment="1" applyProtection="1">
      <alignment/>
      <protection locked="0"/>
    </xf>
    <xf numFmtId="3" fontId="38" fillId="0" borderId="32" xfId="0" applyNumberFormat="1" applyFont="1" applyBorder="1" applyAlignment="1" applyProtection="1">
      <alignment wrapText="1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Alignment="1" applyProtection="1">
      <alignment/>
      <protection locked="0"/>
    </xf>
    <xf numFmtId="186" fontId="41" fillId="0" borderId="23" xfId="89" applyNumberFormat="1" applyFont="1" applyFill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8" fillId="0" borderId="33" xfId="0" applyFont="1" applyFill="1" applyBorder="1" applyAlignment="1" applyProtection="1">
      <alignment/>
      <protection locked="0"/>
    </xf>
    <xf numFmtId="0" fontId="38" fillId="0" borderId="33" xfId="0" applyFont="1" applyFill="1" applyBorder="1" applyAlignment="1" applyProtection="1">
      <alignment horizontal="left"/>
      <protection locked="0"/>
    </xf>
    <xf numFmtId="186" fontId="38" fillId="0" borderId="0" xfId="0" applyNumberFormat="1" applyFont="1" applyFill="1" applyBorder="1" applyAlignment="1" applyProtection="1">
      <alignment horizontal="left"/>
      <protection locked="0"/>
    </xf>
    <xf numFmtId="0" fontId="38" fillId="46" borderId="23" xfId="0" applyFont="1" applyFill="1" applyBorder="1" applyAlignment="1">
      <alignment horizontal="center"/>
    </xf>
    <xf numFmtId="0" fontId="37" fillId="46" borderId="23" xfId="0" applyFont="1" applyFill="1" applyBorder="1" applyAlignment="1">
      <alignment horizontal="left"/>
    </xf>
    <xf numFmtId="0" fontId="37" fillId="46" borderId="23" xfId="0" applyFont="1" applyFill="1" applyBorder="1" applyAlignment="1">
      <alignment/>
    </xf>
    <xf numFmtId="4" fontId="37" fillId="46" borderId="23" xfId="0" applyNumberFormat="1" applyFont="1" applyFill="1" applyBorder="1" applyAlignment="1">
      <alignment horizontal="right"/>
    </xf>
    <xf numFmtId="0" fontId="38" fillId="46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8" fillId="7" borderId="17" xfId="0" applyNumberFormat="1" applyFont="1" applyFill="1" applyBorder="1" applyAlignment="1" applyProtection="1" quotePrefix="1">
      <alignment horizontal="left" wrapText="1"/>
      <protection/>
    </xf>
    <xf numFmtId="0" fontId="29" fillId="7" borderId="18" xfId="0" applyNumberFormat="1" applyFont="1" applyFill="1" applyBorder="1" applyAlignment="1" applyProtection="1">
      <alignment wrapText="1"/>
      <protection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5" fillId="44" borderId="17" xfId="0" applyNumberFormat="1" applyFont="1" applyFill="1" applyBorder="1" applyAlignment="1" applyProtection="1">
      <alignment horizontal="left" wrapText="1"/>
      <protection/>
    </xf>
    <xf numFmtId="0" fontId="25" fillId="44" borderId="18" xfId="0" applyNumberFormat="1" applyFont="1" applyFill="1" applyBorder="1" applyAlignment="1" applyProtection="1">
      <alignment horizontal="left" wrapText="1"/>
      <protection/>
    </xf>
    <xf numFmtId="0" fontId="25" fillId="44" borderId="34" xfId="0" applyNumberFormat="1" applyFont="1" applyFill="1" applyBorder="1" applyAlignment="1" applyProtection="1">
      <alignment horizontal="left" wrapText="1"/>
      <protection/>
    </xf>
    <xf numFmtId="0" fontId="25" fillId="7" borderId="17" xfId="0" applyNumberFormat="1" applyFont="1" applyFill="1" applyBorder="1" applyAlignment="1" applyProtection="1">
      <alignment horizontal="left" wrapText="1"/>
      <protection/>
    </xf>
    <xf numFmtId="0" fontId="25" fillId="7" borderId="18" xfId="0" applyNumberFormat="1" applyFont="1" applyFill="1" applyBorder="1" applyAlignment="1" applyProtection="1">
      <alignment horizontal="left" wrapText="1"/>
      <protection/>
    </xf>
    <xf numFmtId="0" fontId="25" fillId="7" borderId="34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7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49" fontId="44" fillId="0" borderId="1" xfId="91" applyNumberFormat="1" applyFont="1" applyFill="1" applyBorder="1" applyAlignment="1" applyProtection="1">
      <alignment horizontal="left" vertical="center" wrapText="1"/>
      <protection hidden="1"/>
    </xf>
    <xf numFmtId="0" fontId="36" fillId="0" borderId="1" xfId="93" applyFont="1" applyBorder="1" applyAlignment="1">
      <alignment horizontal="left" vertical="center" wrapText="1"/>
      <protection/>
    </xf>
    <xf numFmtId="0" fontId="28" fillId="0" borderId="0" xfId="93" applyFont="1" applyAlignment="1" applyProtection="1">
      <alignment horizontal="center"/>
      <protection locked="0"/>
    </xf>
    <xf numFmtId="0" fontId="29" fillId="0" borderId="0" xfId="93" applyFont="1" applyAlignment="1" applyProtection="1">
      <alignment horizontal="center"/>
      <protection locked="0"/>
    </xf>
    <xf numFmtId="0" fontId="28" fillId="0" borderId="0" xfId="93" applyFont="1" applyAlignment="1">
      <alignment horizontal="center"/>
      <protection/>
    </xf>
    <xf numFmtId="0" fontId="29" fillId="0" borderId="0" xfId="93" applyFont="1" applyAlignment="1">
      <alignment horizontal="center"/>
      <protection/>
    </xf>
    <xf numFmtId="0" fontId="36" fillId="6" borderId="1" xfId="90" applyFont="1" applyFill="1" applyBorder="1" applyAlignment="1">
      <alignment horizontal="center" vertical="center"/>
      <protection/>
    </xf>
    <xf numFmtId="0" fontId="21" fillId="6" borderId="1" xfId="93" applyFill="1" applyBorder="1" applyAlignment="1">
      <alignment vertical="center"/>
      <protection/>
    </xf>
    <xf numFmtId="0" fontId="39" fillId="47" borderId="19" xfId="0" applyFont="1" applyFill="1" applyBorder="1" applyAlignment="1" applyProtection="1">
      <alignment horizontal="center"/>
      <protection locked="0"/>
    </xf>
    <xf numFmtId="186" fontId="39" fillId="0" borderId="35" xfId="89" applyNumberFormat="1" applyFont="1" applyFill="1" applyBorder="1" applyAlignment="1" applyProtection="1">
      <alignment horizontal="center" vertical="center" wrapText="1"/>
      <protection/>
    </xf>
    <xf numFmtId="0" fontId="38" fillId="0" borderId="36" xfId="87" applyFont="1" applyFill="1" applyBorder="1" applyAlignment="1">
      <alignment horizontal="center" vertical="center" wrapText="1"/>
      <protection/>
    </xf>
    <xf numFmtId="186" fontId="37" fillId="0" borderId="35" xfId="89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2" fontId="39" fillId="0" borderId="27" xfId="0" applyNumberFormat="1" applyFont="1" applyFill="1" applyBorder="1" applyAlignment="1" applyProtection="1">
      <alignment horizontal="left" wrapText="1"/>
      <protection/>
    </xf>
    <xf numFmtId="2" fontId="39" fillId="0" borderId="37" xfId="0" applyNumberFormat="1" applyFont="1" applyFill="1" applyBorder="1" applyAlignment="1" applyProtection="1">
      <alignment horizontal="left" wrapText="1"/>
      <protection/>
    </xf>
    <xf numFmtId="2" fontId="39" fillId="0" borderId="38" xfId="0" applyNumberFormat="1" applyFont="1" applyFill="1" applyBorder="1" applyAlignment="1" applyProtection="1">
      <alignment horizontal="left" wrapText="1"/>
      <protection/>
    </xf>
    <xf numFmtId="49" fontId="39" fillId="0" borderId="27" xfId="0" applyNumberFormat="1" applyFont="1" applyFill="1" applyBorder="1" applyAlignment="1" applyProtection="1">
      <alignment horizontal="left"/>
      <protection/>
    </xf>
    <xf numFmtId="49" fontId="39" fillId="0" borderId="37" xfId="0" applyNumberFormat="1" applyFont="1" applyFill="1" applyBorder="1" applyAlignment="1" applyProtection="1">
      <alignment horizontal="left"/>
      <protection/>
    </xf>
    <xf numFmtId="49" fontId="39" fillId="0" borderId="38" xfId="0" applyNumberFormat="1" applyFont="1" applyFill="1" applyBorder="1" applyAlignment="1" applyProtection="1">
      <alignment horizontal="left"/>
      <protection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0" fontId="41" fillId="0" borderId="23" xfId="0" applyFont="1" applyFill="1" applyBorder="1" applyAlignment="1">
      <alignment/>
    </xf>
    <xf numFmtId="0" fontId="37" fillId="0" borderId="0" xfId="0" applyFont="1" applyFill="1" applyAlignment="1" applyProtection="1">
      <alignment horizontal="center"/>
      <protection locked="0"/>
    </xf>
    <xf numFmtId="0" fontId="41" fillId="0" borderId="23" xfId="0" applyFont="1" applyFill="1" applyBorder="1" applyAlignment="1">
      <alignment wrapText="1"/>
    </xf>
    <xf numFmtId="49" fontId="39" fillId="0" borderId="39" xfId="89" applyNumberFormat="1" applyFont="1" applyFill="1" applyBorder="1" applyAlignment="1" applyProtection="1">
      <alignment horizontal="left" vertical="center" wrapText="1"/>
      <protection/>
    </xf>
    <xf numFmtId="0" fontId="37" fillId="0" borderId="40" xfId="0" applyFont="1" applyFill="1" applyBorder="1" applyAlignment="1">
      <alignment vertical="center" wrapText="1"/>
    </xf>
    <xf numFmtId="49" fontId="39" fillId="0" borderId="27" xfId="0" applyNumberFormat="1" applyFont="1" applyFill="1" applyBorder="1" applyAlignment="1" applyProtection="1">
      <alignment horizontal="left" wrapText="1"/>
      <protection/>
    </xf>
    <xf numFmtId="49" fontId="39" fillId="0" borderId="37" xfId="0" applyNumberFormat="1" applyFont="1" applyFill="1" applyBorder="1" applyAlignment="1" applyProtection="1">
      <alignment horizontal="left" wrapText="1"/>
      <protection/>
    </xf>
    <xf numFmtId="49" fontId="39" fillId="0" borderId="38" xfId="0" applyNumberFormat="1" applyFont="1" applyFill="1" applyBorder="1" applyAlignment="1" applyProtection="1">
      <alignment horizontal="left" wrapText="1"/>
      <protection/>
    </xf>
    <xf numFmtId="49" fontId="39" fillId="0" borderId="41" xfId="89" applyNumberFormat="1" applyFont="1" applyFill="1" applyBorder="1" applyAlignment="1" quotePrefix="1">
      <alignment horizontal="center" vertical="center" wrapText="1"/>
      <protection/>
    </xf>
    <xf numFmtId="0" fontId="38" fillId="0" borderId="42" xfId="0" applyFont="1" applyFill="1" applyBorder="1" applyAlignment="1">
      <alignment horizontal="center" vertical="center" wrapText="1"/>
    </xf>
    <xf numFmtId="39" fontId="39" fillId="0" borderId="41" xfId="89" applyFont="1" applyFill="1" applyBorder="1" applyAlignment="1" applyProtection="1">
      <alignment horizontal="center" vertical="center" wrapText="1"/>
      <protection/>
    </xf>
    <xf numFmtId="0" fontId="38" fillId="0" borderId="42" xfId="0" applyFont="1" applyFill="1" applyBorder="1" applyAlignment="1">
      <alignment vertical="center" wrapText="1"/>
    </xf>
    <xf numFmtId="49" fontId="39" fillId="0" borderId="23" xfId="89" applyNumberFormat="1" applyFont="1" applyFill="1" applyBorder="1" applyAlignment="1">
      <alignment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49" fontId="39" fillId="0" borderId="43" xfId="89" applyNumberFormat="1" applyFont="1" applyFill="1" applyBorder="1" applyAlignment="1">
      <alignment wrapText="1"/>
      <protection/>
    </xf>
    <xf numFmtId="0" fontId="38" fillId="0" borderId="43" xfId="0" applyNumberFormat="1" applyFont="1" applyFill="1" applyBorder="1" applyAlignment="1" applyProtection="1">
      <alignment wrapText="1"/>
      <protection/>
    </xf>
    <xf numFmtId="0" fontId="38" fillId="0" borderId="44" xfId="0" applyNumberFormat="1" applyFont="1" applyFill="1" applyBorder="1" applyAlignment="1" applyProtection="1">
      <alignment wrapText="1"/>
      <protection/>
    </xf>
    <xf numFmtId="0" fontId="52" fillId="0" borderId="45" xfId="0" applyNumberFormat="1" applyFont="1" applyFill="1" applyBorder="1" applyAlignment="1" applyProtection="1">
      <alignment vertical="top" wrapText="1"/>
      <protection/>
    </xf>
    <xf numFmtId="0" fontId="52" fillId="0" borderId="46" xfId="0" applyNumberFormat="1" applyFont="1" applyFill="1" applyBorder="1" applyAlignment="1" applyProtection="1">
      <alignment vertical="top" wrapText="1"/>
      <protection/>
    </xf>
    <xf numFmtId="0" fontId="38" fillId="0" borderId="47" xfId="0" applyNumberFormat="1" applyFont="1" applyFill="1" applyBorder="1" applyAlignment="1" applyProtection="1">
      <alignment vertical="top" wrapText="1"/>
      <protection/>
    </xf>
    <xf numFmtId="0" fontId="38" fillId="0" borderId="48" xfId="0" applyNumberFormat="1" applyFont="1" applyFill="1" applyBorder="1" applyAlignment="1" applyProtection="1">
      <alignment vertical="top" wrapText="1"/>
      <protection/>
    </xf>
    <xf numFmtId="0" fontId="52" fillId="0" borderId="49" xfId="0" applyNumberFormat="1" applyFont="1" applyFill="1" applyBorder="1" applyAlignment="1" applyProtection="1">
      <alignment vertical="top" wrapText="1"/>
      <protection/>
    </xf>
    <xf numFmtId="0" fontId="52" fillId="0" borderId="50" xfId="0" applyNumberFormat="1" applyFont="1" applyFill="1" applyBorder="1" applyAlignment="1" applyProtection="1">
      <alignment vertical="top" wrapText="1"/>
      <protection/>
    </xf>
    <xf numFmtId="0" fontId="38" fillId="0" borderId="51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vertical="top" wrapText="1"/>
      <protection/>
    </xf>
    <xf numFmtId="0" fontId="52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 2" xfId="86"/>
    <cellStyle name="Normal 2_RASHODI ODV.KUOLTU" xfId="87"/>
    <cellStyle name="Normal 3" xfId="88"/>
    <cellStyle name="Normal 4" xfId="89"/>
    <cellStyle name="Normal 5" xfId="90"/>
    <cellStyle name="Normal_Podaci" xfId="91"/>
    <cellStyle name="Normalno 2" xfId="92"/>
    <cellStyle name="Normalno 2 2" xfId="93"/>
    <cellStyle name="Normalno 2_Copy of Tablica 2 rashodi.-sš-2018-20" xfId="94"/>
    <cellStyle name="Obično_List1" xfId="95"/>
    <cellStyle name="Obično_List4" xfId="96"/>
    <cellStyle name="Obično_List5" xfId="97"/>
    <cellStyle name="Obično_List7" xfId="98"/>
    <cellStyle name="Percent" xfId="99"/>
    <cellStyle name="Povezana ćelija" xfId="100"/>
    <cellStyle name="Followed Hyperlink" xfId="101"/>
    <cellStyle name="Provjera ćelije" xfId="102"/>
    <cellStyle name="Tekst objašnjenja" xfId="103"/>
    <cellStyle name="Tekst upozorenja" xfId="104"/>
    <cellStyle name="Total" xfId="105"/>
    <cellStyle name="Ukupni zbroj" xfId="106"/>
    <cellStyle name="Unos" xfId="107"/>
    <cellStyle name="Currency" xfId="108"/>
    <cellStyle name="Currency [0]" xfId="109"/>
    <cellStyle name="Comma" xfId="110"/>
    <cellStyle name="Comma [0]" xfId="111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o\My%20Documents\Downloads\ZRINKA%20-%204%20razina%20mirjana%20of%20Prora&#269;un%202016.%20%20vlastiti%20prihodi%20-%20SKRA&#262;ENO%20-%20ostvarenje%20I-XII%202016.%20(00000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80" zoomScalePageLayoutView="0" workbookViewId="0" topLeftCell="A4">
      <selection activeCell="A11" sqref="A11:E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01"/>
      <c r="B2" s="201"/>
      <c r="C2" s="201"/>
      <c r="D2" s="201"/>
      <c r="E2" s="201"/>
      <c r="F2" s="201"/>
      <c r="G2" s="201"/>
      <c r="H2" s="201"/>
    </row>
    <row r="3" spans="1:8" ht="48" customHeight="1">
      <c r="A3" s="184" t="s">
        <v>21</v>
      </c>
      <c r="B3" s="184"/>
      <c r="C3" s="184"/>
      <c r="D3" s="184"/>
      <c r="E3" s="184"/>
      <c r="F3" s="184"/>
      <c r="G3" s="184"/>
      <c r="H3" s="184"/>
    </row>
    <row r="4" spans="1:8" s="5" customFormat="1" ht="26.25" customHeight="1">
      <c r="A4" s="184" t="s">
        <v>10</v>
      </c>
      <c r="B4" s="184"/>
      <c r="C4" s="184"/>
      <c r="D4" s="184"/>
      <c r="E4" s="184"/>
      <c r="F4" s="184"/>
      <c r="G4" s="202"/>
      <c r="H4" s="202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14</v>
      </c>
      <c r="G6" s="12" t="s">
        <v>15</v>
      </c>
      <c r="H6" s="13" t="s">
        <v>16</v>
      </c>
      <c r="I6" s="14"/>
    </row>
    <row r="7" spans="1:9" ht="27.75" customHeight="1">
      <c r="A7" s="203" t="s">
        <v>11</v>
      </c>
      <c r="B7" s="193"/>
      <c r="C7" s="193"/>
      <c r="D7" s="193"/>
      <c r="E7" s="204"/>
      <c r="F7" s="20">
        <f>+F8+F9</f>
        <v>10494263</v>
      </c>
      <c r="G7" s="20">
        <f>G8+G9</f>
        <v>10628590</v>
      </c>
      <c r="H7" s="20">
        <f>+H8+H9</f>
        <v>10778453</v>
      </c>
      <c r="I7" s="18"/>
    </row>
    <row r="8" spans="1:8" ht="22.5" customHeight="1">
      <c r="A8" s="190" t="s">
        <v>0</v>
      </c>
      <c r="B8" s="191"/>
      <c r="C8" s="191"/>
      <c r="D8" s="191"/>
      <c r="E8" s="205"/>
      <c r="F8" s="151">
        <v>10494263</v>
      </c>
      <c r="G8" s="151">
        <v>10628590</v>
      </c>
      <c r="H8" s="151">
        <v>10778453</v>
      </c>
    </row>
    <row r="9" spans="1:8" ht="22.5" customHeight="1">
      <c r="A9" s="206" t="s">
        <v>13</v>
      </c>
      <c r="B9" s="205"/>
      <c r="C9" s="205"/>
      <c r="D9" s="205"/>
      <c r="E9" s="205"/>
      <c r="F9" s="151"/>
      <c r="G9" s="151"/>
      <c r="H9" s="151"/>
    </row>
    <row r="10" spans="1:8" ht="22.5" customHeight="1">
      <c r="A10" s="19" t="s">
        <v>12</v>
      </c>
      <c r="B10" s="22"/>
      <c r="C10" s="22"/>
      <c r="D10" s="22"/>
      <c r="E10" s="22"/>
      <c r="F10" s="20">
        <f>+F11+F12</f>
        <v>10494263</v>
      </c>
      <c r="G10" s="20">
        <f>+G11+G12</f>
        <v>10628590</v>
      </c>
      <c r="H10" s="20">
        <f>+H11+H12</f>
        <v>10778453</v>
      </c>
    </row>
    <row r="11" spans="1:10" ht="22.5" customHeight="1">
      <c r="A11" s="194" t="s">
        <v>1</v>
      </c>
      <c r="B11" s="191"/>
      <c r="C11" s="191"/>
      <c r="D11" s="191"/>
      <c r="E11" s="207"/>
      <c r="F11" s="151">
        <v>10444263</v>
      </c>
      <c r="G11" s="151">
        <v>10577950</v>
      </c>
      <c r="H11" s="151">
        <v>10727099</v>
      </c>
      <c r="I11" s="2"/>
      <c r="J11" s="2"/>
    </row>
    <row r="12" spans="1:10" ht="22.5" customHeight="1">
      <c r="A12" s="208" t="s">
        <v>17</v>
      </c>
      <c r="B12" s="205"/>
      <c r="C12" s="205"/>
      <c r="D12" s="205"/>
      <c r="E12" s="205"/>
      <c r="F12" s="152">
        <v>50000</v>
      </c>
      <c r="G12" s="152">
        <v>50640</v>
      </c>
      <c r="H12" s="152">
        <v>51354</v>
      </c>
      <c r="I12" s="2"/>
      <c r="J12" s="2"/>
    </row>
    <row r="13" spans="1:10" ht="22.5" customHeight="1">
      <c r="A13" s="192" t="s">
        <v>2</v>
      </c>
      <c r="B13" s="193"/>
      <c r="C13" s="193"/>
      <c r="D13" s="193"/>
      <c r="E13" s="193"/>
      <c r="F13" s="21">
        <f>+F7-F10</f>
        <v>0</v>
      </c>
      <c r="G13" s="21">
        <f>+G7-G10</f>
        <v>0</v>
      </c>
      <c r="H13" s="21">
        <f>+H7-H10</f>
        <v>0</v>
      </c>
      <c r="J13" s="2"/>
    </row>
    <row r="14" spans="1:8" ht="25.5" customHeight="1">
      <c r="A14" s="184"/>
      <c r="B14" s="185"/>
      <c r="C14" s="185"/>
      <c r="D14" s="185"/>
      <c r="E14" s="185"/>
      <c r="F14" s="186"/>
      <c r="G14" s="186"/>
      <c r="H14" s="186"/>
    </row>
    <row r="15" spans="1:10" ht="27.75" customHeight="1">
      <c r="A15" s="8"/>
      <c r="B15" s="9"/>
      <c r="C15" s="9"/>
      <c r="D15" s="10"/>
      <c r="E15" s="11"/>
      <c r="F15" s="12" t="s">
        <v>14</v>
      </c>
      <c r="G15" s="12" t="s">
        <v>15</v>
      </c>
      <c r="H15" s="13" t="s">
        <v>16</v>
      </c>
      <c r="J15" s="2"/>
    </row>
    <row r="16" spans="1:10" ht="30.75" customHeight="1">
      <c r="A16" s="195" t="s">
        <v>18</v>
      </c>
      <c r="B16" s="196"/>
      <c r="C16" s="196"/>
      <c r="D16" s="196"/>
      <c r="E16" s="197"/>
      <c r="F16" s="23"/>
      <c r="G16" s="23"/>
      <c r="H16" s="24"/>
      <c r="J16" s="2"/>
    </row>
    <row r="17" spans="1:10" ht="34.5" customHeight="1">
      <c r="A17" s="198" t="s">
        <v>19</v>
      </c>
      <c r="B17" s="199"/>
      <c r="C17" s="199"/>
      <c r="D17" s="199"/>
      <c r="E17" s="200"/>
      <c r="F17" s="25"/>
      <c r="G17" s="25"/>
      <c r="H17" s="21"/>
      <c r="J17" s="2"/>
    </row>
    <row r="18" spans="1:10" s="4" customFormat="1" ht="25.5" customHeight="1">
      <c r="A18" s="189"/>
      <c r="B18" s="185"/>
      <c r="C18" s="185"/>
      <c r="D18" s="185"/>
      <c r="E18" s="185"/>
      <c r="F18" s="186"/>
      <c r="G18" s="186"/>
      <c r="H18" s="186"/>
      <c r="J18" s="26"/>
    </row>
    <row r="19" spans="1:11" s="4" customFormat="1" ht="27.75" customHeight="1">
      <c r="A19" s="8"/>
      <c r="B19" s="9"/>
      <c r="C19" s="9"/>
      <c r="D19" s="10"/>
      <c r="E19" s="11"/>
      <c r="F19" s="12" t="s">
        <v>14</v>
      </c>
      <c r="G19" s="12" t="s">
        <v>15</v>
      </c>
      <c r="H19" s="13" t="s">
        <v>16</v>
      </c>
      <c r="J19" s="26"/>
      <c r="K19" s="26"/>
    </row>
    <row r="20" spans="1:10" s="4" customFormat="1" ht="22.5" customHeight="1">
      <c r="A20" s="190" t="s">
        <v>3</v>
      </c>
      <c r="B20" s="191"/>
      <c r="C20" s="191"/>
      <c r="D20" s="191"/>
      <c r="E20" s="191"/>
      <c r="F20" s="152"/>
      <c r="G20" s="152"/>
      <c r="H20" s="152"/>
      <c r="J20" s="26"/>
    </row>
    <row r="21" spans="1:8" s="4" customFormat="1" ht="33.75" customHeight="1">
      <c r="A21" s="190" t="s">
        <v>4</v>
      </c>
      <c r="B21" s="191"/>
      <c r="C21" s="191"/>
      <c r="D21" s="191"/>
      <c r="E21" s="191"/>
      <c r="F21" s="152"/>
      <c r="G21" s="152"/>
      <c r="H21" s="152"/>
    </row>
    <row r="22" spans="1:11" s="4" customFormat="1" ht="22.5" customHeight="1">
      <c r="A22" s="192" t="s">
        <v>5</v>
      </c>
      <c r="B22" s="193"/>
      <c r="C22" s="193"/>
      <c r="D22" s="193"/>
      <c r="E22" s="193"/>
      <c r="F22" s="20">
        <f>F20-F21</f>
        <v>0</v>
      </c>
      <c r="G22" s="20">
        <f>G20-G21</f>
        <v>0</v>
      </c>
      <c r="H22" s="20">
        <f>H20-H21</f>
        <v>0</v>
      </c>
      <c r="J22" s="27"/>
      <c r="K22" s="26"/>
    </row>
    <row r="23" spans="1:8" s="4" customFormat="1" ht="25.5" customHeight="1">
      <c r="A23" s="189"/>
      <c r="B23" s="185"/>
      <c r="C23" s="185"/>
      <c r="D23" s="185"/>
      <c r="E23" s="185"/>
      <c r="F23" s="186"/>
      <c r="G23" s="186"/>
      <c r="H23" s="186"/>
    </row>
    <row r="24" spans="1:8" s="4" customFormat="1" ht="22.5" customHeight="1">
      <c r="A24" s="194" t="s">
        <v>6</v>
      </c>
      <c r="B24" s="191"/>
      <c r="C24" s="191"/>
      <c r="D24" s="191"/>
      <c r="E24" s="191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15">
        <f>IF((H13+H17+H22)&lt;&gt;0,"NESLAGANJE ZBROJA",(H13+H17+H22))</f>
        <v>0</v>
      </c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187" t="s">
        <v>20</v>
      </c>
      <c r="B26" s="188"/>
      <c r="C26" s="188"/>
      <c r="D26" s="188"/>
      <c r="E26" s="188"/>
      <c r="F26" s="188"/>
      <c r="G26" s="188"/>
      <c r="H26" s="188"/>
    </row>
    <row r="27" ht="12.75">
      <c r="E27" s="28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9"/>
      <c r="F33" s="3"/>
      <c r="G33" s="3"/>
      <c r="H33" s="3"/>
    </row>
    <row r="34" spans="5:8" ht="12.75">
      <c r="E34" s="29"/>
      <c r="F34" s="2"/>
      <c r="G34" s="2"/>
      <c r="H34" s="2"/>
    </row>
    <row r="35" spans="5:8" ht="12.75">
      <c r="E35" s="29"/>
      <c r="F35" s="2"/>
      <c r="G35" s="2"/>
      <c r="H35" s="2"/>
    </row>
    <row r="36" spans="5:8" ht="12.75">
      <c r="E36" s="29"/>
      <c r="F36" s="2"/>
      <c r="G36" s="2"/>
      <c r="H36" s="2"/>
    </row>
    <row r="37" spans="5:8" ht="12.75">
      <c r="E37" s="29"/>
      <c r="F37" s="2"/>
      <c r="G37" s="2"/>
      <c r="H37" s="2"/>
    </row>
    <row r="38" ht="12.75">
      <c r="E38" s="29"/>
    </row>
    <row r="43" ht="12.75">
      <c r="F43" s="2"/>
    </row>
    <row r="44" ht="12.75">
      <c r="F44" s="2"/>
    </row>
    <row r="45" ht="12.75">
      <c r="F45" s="2"/>
    </row>
  </sheetData>
  <sheetProtection/>
  <mergeCells count="19">
    <mergeCell ref="A2:H2"/>
    <mergeCell ref="A3:H3"/>
    <mergeCell ref="A4:H4"/>
    <mergeCell ref="A7:E7"/>
    <mergeCell ref="A13:E13"/>
    <mergeCell ref="A8:E8"/>
    <mergeCell ref="A9:E9"/>
    <mergeCell ref="A11:E11"/>
    <mergeCell ref="A12:E12"/>
    <mergeCell ref="A14:H14"/>
    <mergeCell ref="A26:H26"/>
    <mergeCell ref="A18:H18"/>
    <mergeCell ref="A20:E20"/>
    <mergeCell ref="A21:E21"/>
    <mergeCell ref="A22:E22"/>
    <mergeCell ref="A23:H23"/>
    <mergeCell ref="A24:E24"/>
    <mergeCell ref="A16:E16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30">
      <selection activeCell="E28" sqref="E28"/>
    </sheetView>
  </sheetViews>
  <sheetFormatPr defaultColWidth="9.140625" defaultRowHeight="12.75"/>
  <cols>
    <col min="1" max="1" width="3.140625" style="110" customWidth="1"/>
    <col min="2" max="2" width="9.140625" style="113" customWidth="1"/>
    <col min="3" max="3" width="61.28125" style="113" customWidth="1"/>
    <col min="4" max="5" width="17.28125" style="113" customWidth="1"/>
    <col min="6" max="6" width="17.57421875" style="113" customWidth="1"/>
    <col min="7" max="7" width="11.7109375" style="113" bestFit="1" customWidth="1"/>
    <col min="8" max="8" width="9.140625" style="113" customWidth="1"/>
    <col min="9" max="9" width="12.7109375" style="113" bestFit="1" customWidth="1"/>
    <col min="10" max="16384" width="9.140625" style="113" customWidth="1"/>
  </cols>
  <sheetData>
    <row r="1" spans="1:6" ht="12.75">
      <c r="A1" s="145"/>
      <c r="B1" s="111"/>
      <c r="C1" s="112"/>
      <c r="D1" s="146"/>
      <c r="E1" s="146"/>
      <c r="F1" s="146" t="s">
        <v>285</v>
      </c>
    </row>
    <row r="2" spans="1:6" ht="12.75">
      <c r="A2" s="145"/>
      <c r="B2" s="114" t="s">
        <v>472</v>
      </c>
      <c r="C2" s="112"/>
      <c r="D2" s="112"/>
      <c r="E2" s="112"/>
      <c r="F2" s="112"/>
    </row>
    <row r="3" spans="1:6" ht="12.75">
      <c r="A3" s="145"/>
      <c r="B3" s="112"/>
      <c r="C3" s="112"/>
      <c r="D3" s="112"/>
      <c r="E3" s="112"/>
      <c r="F3" s="112"/>
    </row>
    <row r="4" spans="1:6" ht="15.75">
      <c r="A4" s="145"/>
      <c r="B4" s="211" t="s">
        <v>286</v>
      </c>
      <c r="C4" s="211"/>
      <c r="D4" s="211"/>
      <c r="E4" s="211"/>
      <c r="F4" s="212"/>
    </row>
    <row r="5" spans="2:6" ht="15.75">
      <c r="B5" s="213"/>
      <c r="C5" s="213"/>
      <c r="D5" s="213"/>
      <c r="E5" s="213"/>
      <c r="F5" s="214"/>
    </row>
    <row r="6" spans="2:6" ht="20.25" customHeight="1">
      <c r="B6" s="215" t="s">
        <v>287</v>
      </c>
      <c r="C6" s="216"/>
      <c r="D6" s="216"/>
      <c r="E6" s="216"/>
      <c r="F6" s="216"/>
    </row>
    <row r="7" spans="2:6" ht="22.5" customHeight="1">
      <c r="B7" s="115" t="s">
        <v>288</v>
      </c>
      <c r="C7" s="115" t="s">
        <v>289</v>
      </c>
      <c r="D7" s="115" t="s">
        <v>290</v>
      </c>
      <c r="E7" s="115" t="s">
        <v>291</v>
      </c>
      <c r="F7" s="115" t="s">
        <v>292</v>
      </c>
    </row>
    <row r="8" spans="2:6" ht="19.5" customHeight="1">
      <c r="B8" s="116">
        <v>6</v>
      </c>
      <c r="C8" s="117" t="s">
        <v>293</v>
      </c>
      <c r="D8" s="118">
        <f>D9+D33+D62+D72+D82+D79</f>
        <v>9141478</v>
      </c>
      <c r="E8" s="118">
        <f>E9+E33+E62+E72+E82+E79</f>
        <v>9258489</v>
      </c>
      <c r="F8" s="118">
        <f>F9+F33+F62+F72+F82+F79</f>
        <v>9389034</v>
      </c>
    </row>
    <row r="9" spans="1:6" ht="23.25" customHeight="1">
      <c r="A9" s="119" t="s">
        <v>79</v>
      </c>
      <c r="B9" s="116">
        <v>63</v>
      </c>
      <c r="C9" s="117" t="s">
        <v>294</v>
      </c>
      <c r="D9" s="118">
        <f>D10+D13+D18+D21+D24+D27+D30</f>
        <v>8965463</v>
      </c>
      <c r="E9" s="118">
        <f>E10+E13+E18+E21+E24+E27+E30</f>
        <v>9080221</v>
      </c>
      <c r="F9" s="118">
        <f>F10+F13+F18+F21+F24+F27+F30</f>
        <v>9208252</v>
      </c>
    </row>
    <row r="10" spans="2:6" ht="19.5" customHeight="1">
      <c r="B10" s="120">
        <v>631</v>
      </c>
      <c r="C10" s="121" t="s">
        <v>295</v>
      </c>
      <c r="D10" s="118">
        <f>D11+D12</f>
        <v>0</v>
      </c>
      <c r="E10" s="118">
        <f>E11+E12</f>
        <v>0</v>
      </c>
      <c r="F10" s="118">
        <f>F11+F12</f>
        <v>0</v>
      </c>
    </row>
    <row r="11" spans="2:6" ht="19.5" customHeight="1">
      <c r="B11" s="120">
        <v>6311</v>
      </c>
      <c r="C11" s="121" t="s">
        <v>296</v>
      </c>
      <c r="D11" s="122"/>
      <c r="E11" s="122"/>
      <c r="F11" s="122"/>
    </row>
    <row r="12" spans="2:6" ht="19.5" customHeight="1">
      <c r="B12" s="120">
        <v>6312</v>
      </c>
      <c r="C12" s="121" t="s">
        <v>297</v>
      </c>
      <c r="D12" s="122"/>
      <c r="E12" s="122"/>
      <c r="F12" s="122"/>
    </row>
    <row r="13" spans="2:6" ht="19.5" customHeight="1">
      <c r="B13" s="120">
        <v>632</v>
      </c>
      <c r="C13" s="121" t="s">
        <v>298</v>
      </c>
      <c r="D13" s="118">
        <f>SUM(D14:D17)</f>
        <v>0</v>
      </c>
      <c r="E13" s="118">
        <f>SUM(E14:E17)</f>
        <v>0</v>
      </c>
      <c r="F13" s="118">
        <f>SUM(F14:F17)</f>
        <v>0</v>
      </c>
    </row>
    <row r="14" spans="2:6" ht="19.5" customHeight="1">
      <c r="B14" s="120">
        <v>6321</v>
      </c>
      <c r="C14" s="121" t="s">
        <v>299</v>
      </c>
      <c r="D14" s="122"/>
      <c r="E14" s="122"/>
      <c r="F14" s="122"/>
    </row>
    <row r="15" spans="2:6" ht="19.5" customHeight="1">
      <c r="B15" s="120">
        <v>6322</v>
      </c>
      <c r="C15" s="121" t="s">
        <v>300</v>
      </c>
      <c r="D15" s="122"/>
      <c r="E15" s="122"/>
      <c r="F15" s="122"/>
    </row>
    <row r="16" spans="2:6" ht="19.5" customHeight="1">
      <c r="B16" s="120">
        <v>6323</v>
      </c>
      <c r="C16" s="121" t="s">
        <v>301</v>
      </c>
      <c r="D16" s="122"/>
      <c r="E16" s="122"/>
      <c r="F16" s="122"/>
    </row>
    <row r="17" spans="2:6" ht="19.5" customHeight="1">
      <c r="B17" s="120">
        <v>6324</v>
      </c>
      <c r="C17" s="121" t="s">
        <v>302</v>
      </c>
      <c r="D17" s="122"/>
      <c r="E17" s="122"/>
      <c r="F17" s="122"/>
    </row>
    <row r="18" spans="2:6" ht="19.5" customHeight="1">
      <c r="B18" s="120">
        <v>633</v>
      </c>
      <c r="C18" s="121" t="s">
        <v>303</v>
      </c>
      <c r="D18" s="118">
        <f>SUM(D19:D20)</f>
        <v>0</v>
      </c>
      <c r="E18" s="118">
        <f>SUM(E19:E20)</f>
        <v>0</v>
      </c>
      <c r="F18" s="118">
        <f>SUM(F19:F20)</f>
        <v>0</v>
      </c>
    </row>
    <row r="19" spans="2:6" ht="19.5" customHeight="1">
      <c r="B19" s="120">
        <v>6331</v>
      </c>
      <c r="C19" s="121" t="s">
        <v>304</v>
      </c>
      <c r="D19" s="122"/>
      <c r="E19" s="122"/>
      <c r="F19" s="122"/>
    </row>
    <row r="20" spans="2:6" ht="19.5" customHeight="1">
      <c r="B20" s="120">
        <v>6332</v>
      </c>
      <c r="C20" s="121" t="s">
        <v>305</v>
      </c>
      <c r="D20" s="122"/>
      <c r="E20" s="122"/>
      <c r="F20" s="122"/>
    </row>
    <row r="21" spans="2:6" ht="19.5" customHeight="1">
      <c r="B21" s="120">
        <v>634</v>
      </c>
      <c r="C21" s="121" t="s">
        <v>306</v>
      </c>
      <c r="D21" s="118">
        <f>SUM(D22:D23)</f>
        <v>0</v>
      </c>
      <c r="E21" s="118">
        <f>SUM(E22:E23)</f>
        <v>0</v>
      </c>
      <c r="F21" s="118">
        <f>SUM(F22:F23)</f>
        <v>0</v>
      </c>
    </row>
    <row r="22" spans="2:6" ht="19.5" customHeight="1">
      <c r="B22" s="120">
        <v>6341</v>
      </c>
      <c r="C22" s="121" t="s">
        <v>307</v>
      </c>
      <c r="D22" s="122"/>
      <c r="E22" s="122"/>
      <c r="F22" s="122"/>
    </row>
    <row r="23" spans="2:6" ht="19.5" customHeight="1">
      <c r="B23" s="120">
        <v>6342</v>
      </c>
      <c r="C23" s="121" t="s">
        <v>308</v>
      </c>
      <c r="D23" s="122"/>
      <c r="E23" s="122"/>
      <c r="F23" s="122"/>
    </row>
    <row r="24" spans="2:6" ht="19.5" customHeight="1">
      <c r="B24" s="120">
        <v>635</v>
      </c>
      <c r="C24" s="121" t="s">
        <v>309</v>
      </c>
      <c r="D24" s="118">
        <f>SUM(D25:D26)</f>
        <v>0</v>
      </c>
      <c r="E24" s="118">
        <f>SUM(E25:E26)</f>
        <v>0</v>
      </c>
      <c r="F24" s="118">
        <f>SUM(F25:F26)</f>
        <v>0</v>
      </c>
    </row>
    <row r="25" spans="2:6" ht="19.5" customHeight="1">
      <c r="B25" s="120">
        <v>6351</v>
      </c>
      <c r="C25" s="121" t="s">
        <v>310</v>
      </c>
      <c r="D25" s="122"/>
      <c r="E25" s="122"/>
      <c r="F25" s="122"/>
    </row>
    <row r="26" spans="2:6" ht="19.5" customHeight="1">
      <c r="B26" s="120">
        <v>6352</v>
      </c>
      <c r="C26" s="121" t="s">
        <v>311</v>
      </c>
      <c r="D26" s="122"/>
      <c r="E26" s="122"/>
      <c r="F26" s="122"/>
    </row>
    <row r="27" spans="2:6" ht="19.5" customHeight="1">
      <c r="B27" s="116" t="s">
        <v>312</v>
      </c>
      <c r="C27" s="123" t="s">
        <v>313</v>
      </c>
      <c r="D27" s="118">
        <f>SUM(D28:D29)</f>
        <v>8965463</v>
      </c>
      <c r="E27" s="118">
        <f>SUM(E28:E29)</f>
        <v>9080221</v>
      </c>
      <c r="F27" s="118">
        <f>SUM(F28:F29)</f>
        <v>9208252</v>
      </c>
    </row>
    <row r="28" spans="2:6" ht="19.5" customHeight="1">
      <c r="B28" s="120" t="s">
        <v>314</v>
      </c>
      <c r="C28" s="121" t="s">
        <v>315</v>
      </c>
      <c r="D28" s="122">
        <v>8965463</v>
      </c>
      <c r="E28" s="122">
        <v>9080221</v>
      </c>
      <c r="F28" s="122">
        <v>9208252</v>
      </c>
    </row>
    <row r="29" spans="2:6" ht="19.5" customHeight="1">
      <c r="B29" s="120" t="s">
        <v>316</v>
      </c>
      <c r="C29" s="121" t="s">
        <v>317</v>
      </c>
      <c r="D29" s="122"/>
      <c r="E29" s="122"/>
      <c r="F29" s="122"/>
    </row>
    <row r="30" spans="2:6" ht="19.5" customHeight="1">
      <c r="B30" s="120" t="s">
        <v>318</v>
      </c>
      <c r="C30" s="121" t="s">
        <v>319</v>
      </c>
      <c r="D30" s="118">
        <f>SUM(D31:D32)</f>
        <v>0</v>
      </c>
      <c r="E30" s="118">
        <f>SUM(E31:E32)</f>
        <v>0</v>
      </c>
      <c r="F30" s="118">
        <f>SUM(F31:F32)</f>
        <v>0</v>
      </c>
    </row>
    <row r="31" spans="2:6" ht="19.5" customHeight="1">
      <c r="B31" s="120" t="s">
        <v>320</v>
      </c>
      <c r="C31" s="121" t="s">
        <v>321</v>
      </c>
      <c r="D31" s="122"/>
      <c r="E31" s="122"/>
      <c r="F31" s="122"/>
    </row>
    <row r="32" spans="2:6" ht="19.5" customHeight="1">
      <c r="B32" s="120" t="s">
        <v>322</v>
      </c>
      <c r="C32" s="121" t="s">
        <v>323</v>
      </c>
      <c r="D32" s="122"/>
      <c r="E32" s="122"/>
      <c r="F32" s="122"/>
    </row>
    <row r="33" spans="1:6" ht="19.5" customHeight="1">
      <c r="A33" s="119" t="s">
        <v>80</v>
      </c>
      <c r="B33" s="116">
        <v>64</v>
      </c>
      <c r="C33" s="117" t="s">
        <v>324</v>
      </c>
      <c r="D33" s="118">
        <f>D34+D42+D47+D55</f>
        <v>10</v>
      </c>
      <c r="E33" s="118">
        <f>E34+E42+E47+E55</f>
        <v>11</v>
      </c>
      <c r="F33" s="118">
        <f>F34+F42+F47+F55</f>
        <v>11</v>
      </c>
    </row>
    <row r="34" spans="2:6" ht="19.5" customHeight="1">
      <c r="B34" s="120">
        <v>641</v>
      </c>
      <c r="C34" s="121" t="s">
        <v>325</v>
      </c>
      <c r="D34" s="118">
        <f>SUM(D35:D41)</f>
        <v>10</v>
      </c>
      <c r="E34" s="118">
        <f>SUM(E35:E41)</f>
        <v>11</v>
      </c>
      <c r="F34" s="118">
        <f>SUM(F35:F41)</f>
        <v>11</v>
      </c>
    </row>
    <row r="35" spans="2:6" ht="19.5" customHeight="1">
      <c r="B35" s="120">
        <v>6412</v>
      </c>
      <c r="C35" s="121" t="s">
        <v>326</v>
      </c>
      <c r="D35" s="122"/>
      <c r="E35" s="122"/>
      <c r="F35" s="122"/>
    </row>
    <row r="36" spans="2:6" ht="19.5" customHeight="1">
      <c r="B36" s="120">
        <v>6413</v>
      </c>
      <c r="C36" s="121" t="s">
        <v>327</v>
      </c>
      <c r="D36" s="122">
        <v>10</v>
      </c>
      <c r="E36" s="122">
        <v>11</v>
      </c>
      <c r="F36" s="122">
        <v>11</v>
      </c>
    </row>
    <row r="37" spans="2:6" ht="19.5" customHeight="1">
      <c r="B37" s="120">
        <v>6414</v>
      </c>
      <c r="C37" s="121" t="s">
        <v>328</v>
      </c>
      <c r="D37" s="122"/>
      <c r="E37" s="122"/>
      <c r="F37" s="122"/>
    </row>
    <row r="38" spans="2:6" ht="19.5" customHeight="1">
      <c r="B38" s="120">
        <v>6415</v>
      </c>
      <c r="C38" s="121" t="s">
        <v>329</v>
      </c>
      <c r="D38" s="122"/>
      <c r="E38" s="122"/>
      <c r="F38" s="122"/>
    </row>
    <row r="39" spans="2:6" ht="19.5" customHeight="1">
      <c r="B39" s="120">
        <v>6416</v>
      </c>
      <c r="C39" s="121" t="s">
        <v>330</v>
      </c>
      <c r="D39" s="122"/>
      <c r="E39" s="122"/>
      <c r="F39" s="122"/>
    </row>
    <row r="40" spans="2:6" ht="26.25" customHeight="1">
      <c r="B40" s="120">
        <v>6417</v>
      </c>
      <c r="C40" s="121" t="s">
        <v>331</v>
      </c>
      <c r="D40" s="122"/>
      <c r="E40" s="122"/>
      <c r="F40" s="122"/>
    </row>
    <row r="41" spans="2:6" ht="19.5" customHeight="1">
      <c r="B41" s="120">
        <v>6419</v>
      </c>
      <c r="C41" s="121" t="s">
        <v>332</v>
      </c>
      <c r="D41" s="122"/>
      <c r="E41" s="122"/>
      <c r="F41" s="122"/>
    </row>
    <row r="42" spans="2:6" ht="19.5" customHeight="1">
      <c r="B42" s="120">
        <v>642</v>
      </c>
      <c r="C42" s="121" t="s">
        <v>333</v>
      </c>
      <c r="D42" s="118">
        <f>SUM(D43:D46)</f>
        <v>0</v>
      </c>
      <c r="E42" s="118">
        <f>SUM(E43:E46)</f>
        <v>0</v>
      </c>
      <c r="F42" s="118">
        <f>SUM(F43:F46)</f>
        <v>0</v>
      </c>
    </row>
    <row r="43" spans="2:6" ht="19.5" customHeight="1">
      <c r="B43" s="120">
        <v>6422</v>
      </c>
      <c r="C43" s="121" t="s">
        <v>334</v>
      </c>
      <c r="D43" s="122"/>
      <c r="E43" s="122"/>
      <c r="F43" s="122"/>
    </row>
    <row r="44" spans="2:6" ht="19.5" customHeight="1">
      <c r="B44" s="120">
        <v>6423</v>
      </c>
      <c r="C44" s="121" t="s">
        <v>335</v>
      </c>
      <c r="D44" s="122"/>
      <c r="E44" s="122"/>
      <c r="F44" s="122"/>
    </row>
    <row r="45" spans="2:6" ht="19.5" customHeight="1">
      <c r="B45" s="120" t="s">
        <v>336</v>
      </c>
      <c r="C45" s="121" t="s">
        <v>337</v>
      </c>
      <c r="D45" s="122"/>
      <c r="E45" s="122"/>
      <c r="F45" s="122"/>
    </row>
    <row r="46" spans="2:6" ht="19.5" customHeight="1">
      <c r="B46" s="120">
        <v>6429</v>
      </c>
      <c r="C46" s="121" t="s">
        <v>338</v>
      </c>
      <c r="D46" s="122"/>
      <c r="E46" s="122"/>
      <c r="F46" s="122"/>
    </row>
    <row r="47" spans="2:6" ht="19.5" customHeight="1">
      <c r="B47" s="120">
        <v>643</v>
      </c>
      <c r="C47" s="121" t="s">
        <v>339</v>
      </c>
      <c r="D47" s="118">
        <f>SUM(D48:D54)</f>
        <v>0</v>
      </c>
      <c r="E47" s="118">
        <f>SUM(E48:E54)</f>
        <v>0</v>
      </c>
      <c r="F47" s="118">
        <f>SUM(F48:F54)</f>
        <v>0</v>
      </c>
    </row>
    <row r="48" spans="2:6" ht="24.75" customHeight="1">
      <c r="B48" s="120">
        <v>6431</v>
      </c>
      <c r="C48" s="121" t="s">
        <v>340</v>
      </c>
      <c r="D48" s="122"/>
      <c r="E48" s="122"/>
      <c r="F48" s="122"/>
    </row>
    <row r="49" spans="2:6" ht="24" customHeight="1">
      <c r="B49" s="120">
        <v>6432</v>
      </c>
      <c r="C49" s="124" t="s">
        <v>341</v>
      </c>
      <c r="D49" s="122"/>
      <c r="E49" s="122"/>
      <c r="F49" s="122"/>
    </row>
    <row r="50" spans="2:6" ht="26.25" customHeight="1">
      <c r="B50" s="120">
        <v>6433</v>
      </c>
      <c r="C50" s="124" t="s">
        <v>342</v>
      </c>
      <c r="D50" s="122"/>
      <c r="E50" s="122"/>
      <c r="F50" s="122"/>
    </row>
    <row r="51" spans="2:6" ht="19.5" customHeight="1">
      <c r="B51" s="120">
        <v>6434</v>
      </c>
      <c r="C51" s="121" t="s">
        <v>343</v>
      </c>
      <c r="D51" s="122"/>
      <c r="E51" s="122"/>
      <c r="F51" s="122"/>
    </row>
    <row r="52" spans="2:6" ht="22.5" customHeight="1">
      <c r="B52" s="120">
        <v>6435</v>
      </c>
      <c r="C52" s="124" t="s">
        <v>344</v>
      </c>
      <c r="D52" s="122"/>
      <c r="E52" s="122"/>
      <c r="F52" s="122"/>
    </row>
    <row r="53" spans="2:6" ht="27" customHeight="1">
      <c r="B53" s="120">
        <v>6436</v>
      </c>
      <c r="C53" s="124" t="s">
        <v>345</v>
      </c>
      <c r="D53" s="122"/>
      <c r="E53" s="122"/>
      <c r="F53" s="122"/>
    </row>
    <row r="54" spans="2:6" ht="19.5" customHeight="1">
      <c r="B54" s="120">
        <v>6437</v>
      </c>
      <c r="C54" s="121" t="s">
        <v>346</v>
      </c>
      <c r="D54" s="122"/>
      <c r="E54" s="122"/>
      <c r="F54" s="122"/>
    </row>
    <row r="55" spans="2:6" ht="19.5" customHeight="1">
      <c r="B55" s="120" t="s">
        <v>347</v>
      </c>
      <c r="C55" s="121" t="s">
        <v>348</v>
      </c>
      <c r="D55" s="118">
        <f>SUM(D56:D61)</f>
        <v>0</v>
      </c>
      <c r="E55" s="118">
        <f>SUM(E56:E61)</f>
        <v>0</v>
      </c>
      <c r="F55" s="118">
        <f>SUM(F56:F61)</f>
        <v>0</v>
      </c>
    </row>
    <row r="56" spans="2:6" ht="28.5" customHeight="1">
      <c r="B56" s="120" t="s">
        <v>349</v>
      </c>
      <c r="C56" s="121" t="s">
        <v>350</v>
      </c>
      <c r="D56" s="122"/>
      <c r="E56" s="122"/>
      <c r="F56" s="122"/>
    </row>
    <row r="57" spans="2:6" ht="26.25" customHeight="1">
      <c r="B57" s="120" t="s">
        <v>351</v>
      </c>
      <c r="C57" s="121" t="s">
        <v>352</v>
      </c>
      <c r="D57" s="122"/>
      <c r="E57" s="122"/>
      <c r="F57" s="122"/>
    </row>
    <row r="58" spans="2:6" ht="23.25" customHeight="1">
      <c r="B58" s="120" t="s">
        <v>353</v>
      </c>
      <c r="C58" s="121" t="s">
        <v>354</v>
      </c>
      <c r="D58" s="122"/>
      <c r="E58" s="122"/>
      <c r="F58" s="122"/>
    </row>
    <row r="59" spans="2:6" ht="26.25" customHeight="1">
      <c r="B59" s="120" t="s">
        <v>355</v>
      </c>
      <c r="C59" s="121" t="s">
        <v>356</v>
      </c>
      <c r="D59" s="122"/>
      <c r="E59" s="122"/>
      <c r="F59" s="122"/>
    </row>
    <row r="60" spans="2:6" ht="27" customHeight="1">
      <c r="B60" s="120" t="s">
        <v>357</v>
      </c>
      <c r="C60" s="121" t="s">
        <v>358</v>
      </c>
      <c r="D60" s="122"/>
      <c r="E60" s="122"/>
      <c r="F60" s="122"/>
    </row>
    <row r="61" spans="2:6" ht="19.5" customHeight="1">
      <c r="B61" s="120" t="s">
        <v>359</v>
      </c>
      <c r="C61" s="125" t="s">
        <v>360</v>
      </c>
      <c r="D61" s="122"/>
      <c r="E61" s="122"/>
      <c r="F61" s="122"/>
    </row>
    <row r="62" spans="1:6" ht="27" customHeight="1">
      <c r="A62" s="119" t="s">
        <v>81</v>
      </c>
      <c r="B62" s="116">
        <v>65</v>
      </c>
      <c r="C62" s="117" t="s">
        <v>361</v>
      </c>
      <c r="D62" s="118">
        <f>D63+D68</f>
        <v>129005</v>
      </c>
      <c r="E62" s="118">
        <f>E63+E68</f>
        <v>130656</v>
      </c>
      <c r="F62" s="118">
        <f>F63+F68</f>
        <v>132499</v>
      </c>
    </row>
    <row r="63" spans="2:6" ht="19.5" customHeight="1">
      <c r="B63" s="120">
        <v>651</v>
      </c>
      <c r="C63" s="121" t="s">
        <v>362</v>
      </c>
      <c r="D63" s="118">
        <f>SUM(D64:D67)</f>
        <v>0</v>
      </c>
      <c r="E63" s="118">
        <f>SUM(E64:E67)</f>
        <v>0</v>
      </c>
      <c r="F63" s="118">
        <f>SUM(F64:F67)</f>
        <v>0</v>
      </c>
    </row>
    <row r="64" spans="2:6" ht="19.5" customHeight="1">
      <c r="B64" s="120">
        <v>6511</v>
      </c>
      <c r="C64" s="121" t="s">
        <v>363</v>
      </c>
      <c r="D64" s="122"/>
      <c r="E64" s="122"/>
      <c r="F64" s="122"/>
    </row>
    <row r="65" spans="2:6" ht="19.5" customHeight="1">
      <c r="B65" s="120">
        <v>6512</v>
      </c>
      <c r="C65" s="121" t="s">
        <v>364</v>
      </c>
      <c r="D65" s="122"/>
      <c r="E65" s="122"/>
      <c r="F65" s="122"/>
    </row>
    <row r="66" spans="2:6" ht="19.5" customHeight="1">
      <c r="B66" s="120">
        <v>6513</v>
      </c>
      <c r="C66" s="121" t="s">
        <v>365</v>
      </c>
      <c r="D66" s="122"/>
      <c r="E66" s="122"/>
      <c r="F66" s="122"/>
    </row>
    <row r="67" spans="2:6" ht="19.5" customHeight="1">
      <c r="B67" s="120">
        <v>6514</v>
      </c>
      <c r="C67" s="121" t="s">
        <v>366</v>
      </c>
      <c r="D67" s="122"/>
      <c r="E67" s="122"/>
      <c r="F67" s="122"/>
    </row>
    <row r="68" spans="2:6" ht="19.5" customHeight="1">
      <c r="B68" s="120">
        <v>652</v>
      </c>
      <c r="C68" s="121" t="s">
        <v>367</v>
      </c>
      <c r="D68" s="118">
        <f>SUM(D69:D71)</f>
        <v>129005</v>
      </c>
      <c r="E68" s="118">
        <f>SUM(E69:E71)</f>
        <v>130656</v>
      </c>
      <c r="F68" s="118">
        <f>SUM(F69:F71)</f>
        <v>132499</v>
      </c>
    </row>
    <row r="69" spans="2:6" ht="19.5" customHeight="1">
      <c r="B69" s="120">
        <v>6526</v>
      </c>
      <c r="C69" s="121" t="s">
        <v>368</v>
      </c>
      <c r="D69" s="122">
        <v>129005</v>
      </c>
      <c r="E69" s="122">
        <v>130656</v>
      </c>
      <c r="F69" s="122">
        <v>132499</v>
      </c>
    </row>
    <row r="70" spans="2:6" ht="19.5" customHeight="1">
      <c r="B70" s="120" t="s">
        <v>369</v>
      </c>
      <c r="C70" s="121" t="s">
        <v>370</v>
      </c>
      <c r="D70" s="122"/>
      <c r="E70" s="122"/>
      <c r="F70" s="122"/>
    </row>
    <row r="71" spans="2:6" ht="27.75" customHeight="1">
      <c r="B71" s="120" t="s">
        <v>371</v>
      </c>
      <c r="C71" s="121" t="s">
        <v>372</v>
      </c>
      <c r="D71" s="122"/>
      <c r="E71" s="122"/>
      <c r="F71" s="122"/>
    </row>
    <row r="72" spans="1:6" ht="19.5" customHeight="1">
      <c r="A72" s="119" t="s">
        <v>82</v>
      </c>
      <c r="B72" s="116">
        <v>66</v>
      </c>
      <c r="C72" s="126" t="s">
        <v>373</v>
      </c>
      <c r="D72" s="118">
        <f>D73+D76</f>
        <v>47000</v>
      </c>
      <c r="E72" s="118">
        <f>E73+E76</f>
        <v>47601</v>
      </c>
      <c r="F72" s="118">
        <f>F73+F76</f>
        <v>48272</v>
      </c>
    </row>
    <row r="73" spans="2:6" ht="19.5" customHeight="1">
      <c r="B73" s="120">
        <v>661</v>
      </c>
      <c r="C73" s="121" t="s">
        <v>374</v>
      </c>
      <c r="D73" s="118">
        <f>SUM(D74:D75)</f>
        <v>14000</v>
      </c>
      <c r="E73" s="118">
        <f>SUM(E74:E75)</f>
        <v>14179</v>
      </c>
      <c r="F73" s="118">
        <f>SUM(F74:F75)</f>
        <v>14379</v>
      </c>
    </row>
    <row r="74" spans="2:6" ht="19.5" customHeight="1">
      <c r="B74" s="120">
        <v>6614</v>
      </c>
      <c r="C74" s="121" t="s">
        <v>375</v>
      </c>
      <c r="D74" s="122"/>
      <c r="E74" s="122"/>
      <c r="F74" s="122"/>
    </row>
    <row r="75" spans="2:6" ht="19.5" customHeight="1">
      <c r="B75" s="120">
        <v>6615</v>
      </c>
      <c r="C75" s="121" t="s">
        <v>376</v>
      </c>
      <c r="D75" s="122">
        <v>14000</v>
      </c>
      <c r="E75" s="122">
        <v>14179</v>
      </c>
      <c r="F75" s="122">
        <v>14379</v>
      </c>
    </row>
    <row r="76" spans="2:6" ht="19.5" customHeight="1">
      <c r="B76" s="120">
        <v>663</v>
      </c>
      <c r="C76" s="125" t="s">
        <v>377</v>
      </c>
      <c r="D76" s="118">
        <f>SUM(D77:D78)</f>
        <v>33000</v>
      </c>
      <c r="E76" s="118">
        <f>SUM(E77:E78)</f>
        <v>33422</v>
      </c>
      <c r="F76" s="118">
        <f>SUM(F77:F78)</f>
        <v>33893</v>
      </c>
    </row>
    <row r="77" spans="2:6" ht="19.5" customHeight="1">
      <c r="B77" s="120">
        <v>6631</v>
      </c>
      <c r="C77" s="121" t="s">
        <v>378</v>
      </c>
      <c r="D77" s="122">
        <v>33000</v>
      </c>
      <c r="E77" s="122">
        <v>33422</v>
      </c>
      <c r="F77" s="122">
        <v>33893</v>
      </c>
    </row>
    <row r="78" spans="2:6" ht="19.5" customHeight="1">
      <c r="B78" s="120">
        <v>6632</v>
      </c>
      <c r="C78" s="125" t="s">
        <v>379</v>
      </c>
      <c r="D78" s="122"/>
      <c r="E78" s="122"/>
      <c r="F78" s="122"/>
    </row>
    <row r="79" spans="1:6" ht="19.5" customHeight="1">
      <c r="A79" s="119"/>
      <c r="B79" s="116" t="s">
        <v>380</v>
      </c>
      <c r="C79" s="123" t="s">
        <v>381</v>
      </c>
      <c r="D79" s="118">
        <f aca="true" t="shared" si="0" ref="D79:F80">D80</f>
        <v>0</v>
      </c>
      <c r="E79" s="118">
        <f t="shared" si="0"/>
        <v>0</v>
      </c>
      <c r="F79" s="118">
        <f t="shared" si="0"/>
        <v>0</v>
      </c>
    </row>
    <row r="80" spans="1:6" ht="19.5" customHeight="1">
      <c r="A80" s="119" t="s">
        <v>83</v>
      </c>
      <c r="B80" s="120" t="s">
        <v>382</v>
      </c>
      <c r="C80" s="125" t="s">
        <v>383</v>
      </c>
      <c r="D80" s="118">
        <f t="shared" si="0"/>
        <v>0</v>
      </c>
      <c r="E80" s="118">
        <f t="shared" si="0"/>
        <v>0</v>
      </c>
      <c r="F80" s="118">
        <f t="shared" si="0"/>
        <v>0</v>
      </c>
    </row>
    <row r="81" spans="2:6" ht="19.5" customHeight="1">
      <c r="B81" s="120" t="s">
        <v>384</v>
      </c>
      <c r="C81" s="125" t="s">
        <v>383</v>
      </c>
      <c r="D81" s="122"/>
      <c r="E81" s="122"/>
      <c r="F81" s="122"/>
    </row>
    <row r="82" spans="1:6" ht="19.5" customHeight="1">
      <c r="A82" s="119" t="s">
        <v>84</v>
      </c>
      <c r="B82" s="116">
        <v>68</v>
      </c>
      <c r="C82" s="117" t="s">
        <v>385</v>
      </c>
      <c r="D82" s="118">
        <f aca="true" t="shared" si="1" ref="D82:F83">D83</f>
        <v>0</v>
      </c>
      <c r="E82" s="118">
        <f t="shared" si="1"/>
        <v>0</v>
      </c>
      <c r="F82" s="118">
        <f t="shared" si="1"/>
        <v>0</v>
      </c>
    </row>
    <row r="83" spans="2:6" ht="19.5" customHeight="1">
      <c r="B83" s="120">
        <v>683</v>
      </c>
      <c r="C83" s="121" t="s">
        <v>386</v>
      </c>
      <c r="D83" s="118">
        <f t="shared" si="1"/>
        <v>0</v>
      </c>
      <c r="E83" s="118">
        <f t="shared" si="1"/>
        <v>0</v>
      </c>
      <c r="F83" s="118">
        <f t="shared" si="1"/>
        <v>0</v>
      </c>
    </row>
    <row r="84" spans="2:6" ht="19.5" customHeight="1">
      <c r="B84" s="120">
        <v>6831</v>
      </c>
      <c r="C84" s="121" t="s">
        <v>387</v>
      </c>
      <c r="D84" s="122"/>
      <c r="E84" s="122"/>
      <c r="F84" s="122"/>
    </row>
    <row r="85" spans="2:6" ht="19.5" customHeight="1">
      <c r="B85" s="116">
        <v>7</v>
      </c>
      <c r="C85" s="117" t="s">
        <v>388</v>
      </c>
      <c r="D85" s="118">
        <f>D86+D110</f>
        <v>0</v>
      </c>
      <c r="E85" s="118">
        <f>E86+E110</f>
        <v>0</v>
      </c>
      <c r="F85" s="118">
        <f>F86+F110</f>
        <v>0</v>
      </c>
    </row>
    <row r="86" spans="1:6" ht="19.5" customHeight="1">
      <c r="A86" s="119" t="s">
        <v>389</v>
      </c>
      <c r="B86" s="116">
        <v>72</v>
      </c>
      <c r="C86" s="123" t="s">
        <v>390</v>
      </c>
      <c r="D86" s="118">
        <f>D87+D91+D99+D101+D106</f>
        <v>0</v>
      </c>
      <c r="E86" s="118">
        <f>E87+E91+E99+E101+E106</f>
        <v>0</v>
      </c>
      <c r="F86" s="118">
        <f>F87+F91+F99+F101+F106</f>
        <v>0</v>
      </c>
    </row>
    <row r="87" spans="2:6" ht="19.5" customHeight="1">
      <c r="B87" s="120">
        <v>721</v>
      </c>
      <c r="C87" s="121" t="s">
        <v>391</v>
      </c>
      <c r="D87" s="118">
        <f>SUM(D88:D90)</f>
        <v>0</v>
      </c>
      <c r="E87" s="118">
        <f>SUM(E88:E90)</f>
        <v>0</v>
      </c>
      <c r="F87" s="118">
        <f>SUM(F88:F90)</f>
        <v>0</v>
      </c>
    </row>
    <row r="88" spans="2:6" ht="19.5" customHeight="1">
      <c r="B88" s="120">
        <v>7211</v>
      </c>
      <c r="C88" s="121" t="s">
        <v>392</v>
      </c>
      <c r="D88" s="122"/>
      <c r="E88" s="122"/>
      <c r="F88" s="122"/>
    </row>
    <row r="89" spans="2:6" ht="19.5" customHeight="1">
      <c r="B89" s="120">
        <v>7212</v>
      </c>
      <c r="C89" s="121" t="s">
        <v>228</v>
      </c>
      <c r="D89" s="122"/>
      <c r="E89" s="122"/>
      <c r="F89" s="122"/>
    </row>
    <row r="90" spans="2:6" ht="19.5" customHeight="1">
      <c r="B90" s="120">
        <v>7214</v>
      </c>
      <c r="C90" s="121" t="s">
        <v>393</v>
      </c>
      <c r="D90" s="122"/>
      <c r="E90" s="122"/>
      <c r="F90" s="122"/>
    </row>
    <row r="91" spans="2:6" ht="19.5" customHeight="1">
      <c r="B91" s="120">
        <v>722</v>
      </c>
      <c r="C91" s="121" t="s">
        <v>394</v>
      </c>
      <c r="D91" s="118">
        <f>SUM(D92:D98)</f>
        <v>0</v>
      </c>
      <c r="E91" s="118">
        <f>SUM(E92:E98)</f>
        <v>0</v>
      </c>
      <c r="F91" s="118">
        <f>SUM(F92:F98)</f>
        <v>0</v>
      </c>
    </row>
    <row r="92" spans="2:6" ht="19.5" customHeight="1">
      <c r="B92" s="120">
        <v>7221</v>
      </c>
      <c r="C92" s="121" t="s">
        <v>38</v>
      </c>
      <c r="D92" s="122"/>
      <c r="E92" s="122"/>
      <c r="F92" s="122"/>
    </row>
    <row r="93" spans="2:6" ht="19.5" customHeight="1">
      <c r="B93" s="120">
        <v>7222</v>
      </c>
      <c r="C93" s="121" t="s">
        <v>395</v>
      </c>
      <c r="D93" s="122"/>
      <c r="E93" s="122"/>
      <c r="F93" s="122"/>
    </row>
    <row r="94" spans="2:6" ht="19.5" customHeight="1">
      <c r="B94" s="120">
        <v>7223</v>
      </c>
      <c r="C94" s="121" t="s">
        <v>40</v>
      </c>
      <c r="D94" s="122"/>
      <c r="E94" s="122"/>
      <c r="F94" s="122"/>
    </row>
    <row r="95" spans="2:6" ht="19.5" customHeight="1">
      <c r="B95" s="120">
        <v>7224</v>
      </c>
      <c r="C95" s="121" t="s">
        <v>48</v>
      </c>
      <c r="D95" s="122"/>
      <c r="E95" s="122"/>
      <c r="F95" s="122"/>
    </row>
    <row r="96" spans="2:6" ht="19.5" customHeight="1">
      <c r="B96" s="120">
        <v>7225</v>
      </c>
      <c r="C96" s="121" t="s">
        <v>279</v>
      </c>
      <c r="D96" s="122"/>
      <c r="E96" s="122"/>
      <c r="F96" s="122"/>
    </row>
    <row r="97" spans="2:6" ht="19.5" customHeight="1">
      <c r="B97" s="120">
        <v>7226</v>
      </c>
      <c r="C97" s="121" t="s">
        <v>41</v>
      </c>
      <c r="D97" s="122"/>
      <c r="E97" s="122"/>
      <c r="F97" s="122"/>
    </row>
    <row r="98" spans="2:6" ht="19.5" customHeight="1">
      <c r="B98" s="120">
        <v>7227</v>
      </c>
      <c r="C98" s="121" t="s">
        <v>42</v>
      </c>
      <c r="D98" s="122"/>
      <c r="E98" s="122"/>
      <c r="F98" s="122"/>
    </row>
    <row r="99" spans="2:6" ht="19.5" customHeight="1">
      <c r="B99" s="120">
        <v>723</v>
      </c>
      <c r="C99" s="125" t="s">
        <v>396</v>
      </c>
      <c r="D99" s="118">
        <f>SUM(D100:D100)</f>
        <v>0</v>
      </c>
      <c r="E99" s="118">
        <f>SUM(E100:E100)</f>
        <v>0</v>
      </c>
      <c r="F99" s="118">
        <f>SUM(F100:F100)</f>
        <v>0</v>
      </c>
    </row>
    <row r="100" spans="2:6" ht="19.5" customHeight="1">
      <c r="B100" s="120">
        <v>7231</v>
      </c>
      <c r="C100" s="121" t="s">
        <v>62</v>
      </c>
      <c r="D100" s="122"/>
      <c r="E100" s="122"/>
      <c r="F100" s="122"/>
    </row>
    <row r="101" spans="2:6" ht="19.5" customHeight="1">
      <c r="B101" s="120">
        <v>724</v>
      </c>
      <c r="C101" s="125" t="s">
        <v>397</v>
      </c>
      <c r="D101" s="118">
        <f>SUM(D102:D105)</f>
        <v>0</v>
      </c>
      <c r="E101" s="118">
        <f>SUM(E102:E105)</f>
        <v>0</v>
      </c>
      <c r="F101" s="118">
        <f>SUM(F102:F105)</f>
        <v>0</v>
      </c>
    </row>
    <row r="102" spans="2:6" ht="19.5" customHeight="1">
      <c r="B102" s="120">
        <v>7241</v>
      </c>
      <c r="C102" s="121" t="s">
        <v>398</v>
      </c>
      <c r="D102" s="122"/>
      <c r="E102" s="122"/>
      <c r="F102" s="122"/>
    </row>
    <row r="103" spans="2:6" ht="19.5" customHeight="1">
      <c r="B103" s="120">
        <v>7242</v>
      </c>
      <c r="C103" s="121" t="s">
        <v>399</v>
      </c>
      <c r="D103" s="122"/>
      <c r="E103" s="122"/>
      <c r="F103" s="122"/>
    </row>
    <row r="104" spans="2:6" ht="19.5" customHeight="1">
      <c r="B104" s="120">
        <v>7243</v>
      </c>
      <c r="C104" s="121" t="s">
        <v>43</v>
      </c>
      <c r="D104" s="122"/>
      <c r="E104" s="122"/>
      <c r="F104" s="122"/>
    </row>
    <row r="105" spans="2:6" ht="19.5" customHeight="1">
      <c r="B105" s="120">
        <v>7244</v>
      </c>
      <c r="C105" s="121" t="s">
        <v>400</v>
      </c>
      <c r="D105" s="122"/>
      <c r="E105" s="122"/>
      <c r="F105" s="122"/>
    </row>
    <row r="106" spans="2:6" ht="19.5" customHeight="1">
      <c r="B106" s="120">
        <v>726</v>
      </c>
      <c r="C106" s="121" t="s">
        <v>401</v>
      </c>
      <c r="D106" s="118">
        <f>SUM(D107:D109)</f>
        <v>0</v>
      </c>
      <c r="E106" s="118">
        <f>SUM(E107:E109)</f>
        <v>0</v>
      </c>
      <c r="F106" s="118">
        <f>SUM(F107:F109)</f>
        <v>0</v>
      </c>
    </row>
    <row r="107" spans="2:6" ht="19.5" customHeight="1">
      <c r="B107" s="120">
        <v>7262</v>
      </c>
      <c r="C107" s="121" t="s">
        <v>402</v>
      </c>
      <c r="D107" s="122"/>
      <c r="E107" s="122"/>
      <c r="F107" s="122"/>
    </row>
    <row r="108" spans="2:6" ht="19.5" customHeight="1">
      <c r="B108" s="120">
        <v>7263</v>
      </c>
      <c r="C108" s="121" t="s">
        <v>282</v>
      </c>
      <c r="D108" s="122"/>
      <c r="E108" s="122"/>
      <c r="F108" s="122"/>
    </row>
    <row r="109" spans="2:6" ht="19.5" customHeight="1">
      <c r="B109" s="120">
        <v>7264</v>
      </c>
      <c r="C109" s="121" t="s">
        <v>403</v>
      </c>
      <c r="D109" s="122"/>
      <c r="E109" s="122"/>
      <c r="F109" s="122"/>
    </row>
    <row r="110" spans="1:6" ht="19.5" customHeight="1">
      <c r="A110" s="119" t="s">
        <v>404</v>
      </c>
      <c r="B110" s="116">
        <v>73</v>
      </c>
      <c r="C110" s="117" t="s">
        <v>405</v>
      </c>
      <c r="D110" s="118">
        <f>D111</f>
        <v>0</v>
      </c>
      <c r="E110" s="118">
        <f>E111</f>
        <v>0</v>
      </c>
      <c r="F110" s="118">
        <f>F111</f>
        <v>0</v>
      </c>
    </row>
    <row r="111" spans="1:6" ht="19.5" customHeight="1">
      <c r="A111" s="119"/>
      <c r="B111" s="120">
        <v>731</v>
      </c>
      <c r="C111" s="121" t="s">
        <v>405</v>
      </c>
      <c r="D111" s="118">
        <f>SUM(D112:D112)</f>
        <v>0</v>
      </c>
      <c r="E111" s="118">
        <f>SUM(E112:E112)</f>
        <v>0</v>
      </c>
      <c r="F111" s="118">
        <f>SUM(F112:F112)</f>
        <v>0</v>
      </c>
    </row>
    <row r="112" spans="2:6" ht="19.5" customHeight="1">
      <c r="B112" s="120">
        <v>7312</v>
      </c>
      <c r="C112" s="121" t="s">
        <v>406</v>
      </c>
      <c r="D112" s="122"/>
      <c r="E112" s="122"/>
      <c r="F112" s="122"/>
    </row>
    <row r="113" spans="2:7" ht="19.5" customHeight="1">
      <c r="B113" s="116">
        <v>8</v>
      </c>
      <c r="C113" s="117" t="s">
        <v>407</v>
      </c>
      <c r="D113" s="118">
        <f>D114+D121+D124</f>
        <v>0</v>
      </c>
      <c r="E113" s="118">
        <f>E114+E121+E124</f>
        <v>0</v>
      </c>
      <c r="F113" s="118">
        <f>F114+F121+F124</f>
        <v>0</v>
      </c>
      <c r="G113" s="127"/>
    </row>
    <row r="114" spans="1:7" ht="19.5" customHeight="1">
      <c r="A114" s="119" t="s">
        <v>408</v>
      </c>
      <c r="B114" s="116" t="s">
        <v>409</v>
      </c>
      <c r="C114" s="128" t="s">
        <v>410</v>
      </c>
      <c r="D114" s="118">
        <f>D115+D117+D119</f>
        <v>0</v>
      </c>
      <c r="E114" s="118">
        <f>E115+E117+E119</f>
        <v>0</v>
      </c>
      <c r="F114" s="118">
        <f>F115+F117+F119</f>
        <v>0</v>
      </c>
      <c r="G114" s="127"/>
    </row>
    <row r="115" spans="2:7" ht="27.75" customHeight="1">
      <c r="B115" s="120" t="s">
        <v>411</v>
      </c>
      <c r="C115" s="129" t="s">
        <v>412</v>
      </c>
      <c r="D115" s="118">
        <f>D116</f>
        <v>0</v>
      </c>
      <c r="E115" s="118">
        <f>E116</f>
        <v>0</v>
      </c>
      <c r="F115" s="118">
        <f>F116</f>
        <v>0</v>
      </c>
      <c r="G115" s="127"/>
    </row>
    <row r="116" spans="2:7" ht="25.5" customHeight="1">
      <c r="B116" s="120" t="s">
        <v>413</v>
      </c>
      <c r="C116" s="129" t="s">
        <v>414</v>
      </c>
      <c r="D116" s="122"/>
      <c r="E116" s="122"/>
      <c r="F116" s="122"/>
      <c r="G116" s="127"/>
    </row>
    <row r="117" spans="2:7" ht="27.75" customHeight="1">
      <c r="B117" s="130">
        <v>813</v>
      </c>
      <c r="C117" s="131" t="s">
        <v>415</v>
      </c>
      <c r="D117" s="118">
        <f>D118</f>
        <v>0</v>
      </c>
      <c r="E117" s="118">
        <f>E118</f>
        <v>0</v>
      </c>
      <c r="F117" s="118">
        <f>F118</f>
        <v>0</v>
      </c>
      <c r="G117" s="127"/>
    </row>
    <row r="118" spans="2:7" ht="28.5" customHeight="1">
      <c r="B118" s="130">
        <v>8134</v>
      </c>
      <c r="C118" s="131" t="s">
        <v>416</v>
      </c>
      <c r="D118" s="122"/>
      <c r="E118" s="122"/>
      <c r="F118" s="122"/>
      <c r="G118" s="127"/>
    </row>
    <row r="119" spans="2:7" ht="19.5" customHeight="1">
      <c r="B119" s="120" t="s">
        <v>417</v>
      </c>
      <c r="C119" s="117" t="str">
        <f>'[1]svi uredi'!B237</f>
        <v>Primici od povrata depozita i jamčevnih pologa</v>
      </c>
      <c r="D119" s="118">
        <f>D120</f>
        <v>0</v>
      </c>
      <c r="E119" s="118">
        <f>E120</f>
        <v>0</v>
      </c>
      <c r="F119" s="118">
        <f>F120</f>
        <v>0</v>
      </c>
      <c r="G119" s="127"/>
    </row>
    <row r="120" spans="2:7" ht="19.5" customHeight="1">
      <c r="B120" s="132">
        <v>8181</v>
      </c>
      <c r="C120" s="132" t="str">
        <f>'[1]svi uredi'!B238</f>
        <v>Primici od povrata depozita od kreditnih i ostalih institucija- tuzemni</v>
      </c>
      <c r="D120" s="122"/>
      <c r="E120" s="122"/>
      <c r="F120" s="122"/>
      <c r="G120" s="127"/>
    </row>
    <row r="121" spans="1:7" ht="19.5" customHeight="1">
      <c r="A121" s="119" t="s">
        <v>418</v>
      </c>
      <c r="B121" s="133">
        <v>83</v>
      </c>
      <c r="C121" s="134" t="s">
        <v>419</v>
      </c>
      <c r="D121" s="118">
        <f aca="true" t="shared" si="2" ref="D121:F122">D122</f>
        <v>0</v>
      </c>
      <c r="E121" s="118">
        <f t="shared" si="2"/>
        <v>0</v>
      </c>
      <c r="F121" s="118">
        <f t="shared" si="2"/>
        <v>0</v>
      </c>
      <c r="G121" s="127"/>
    </row>
    <row r="122" spans="2:7" ht="29.25" customHeight="1">
      <c r="B122" s="132">
        <v>833</v>
      </c>
      <c r="C122" s="132" t="s">
        <v>420</v>
      </c>
      <c r="D122" s="118">
        <f t="shared" si="2"/>
        <v>0</v>
      </c>
      <c r="E122" s="118">
        <f t="shared" si="2"/>
        <v>0</v>
      </c>
      <c r="F122" s="118">
        <f t="shared" si="2"/>
        <v>0</v>
      </c>
      <c r="G122" s="127"/>
    </row>
    <row r="123" spans="2:7" ht="24" customHeight="1">
      <c r="B123" s="132">
        <v>8331</v>
      </c>
      <c r="C123" s="132" t="s">
        <v>421</v>
      </c>
      <c r="D123" s="122"/>
      <c r="E123" s="122"/>
      <c r="F123" s="122"/>
      <c r="G123" s="127"/>
    </row>
    <row r="124" spans="1:6" ht="28.5" customHeight="1">
      <c r="A124" s="119" t="s">
        <v>422</v>
      </c>
      <c r="B124" s="116">
        <v>84</v>
      </c>
      <c r="C124" s="117" t="s">
        <v>423</v>
      </c>
      <c r="D124" s="118">
        <f>D125+D127+D131</f>
        <v>0</v>
      </c>
      <c r="E124" s="118">
        <f>E125+E127+E131</f>
        <v>0</v>
      </c>
      <c r="F124" s="118">
        <f>F125+F127+F131</f>
        <v>0</v>
      </c>
    </row>
    <row r="125" spans="2:6" ht="28.5" customHeight="1">
      <c r="B125" s="120" t="s">
        <v>424</v>
      </c>
      <c r="C125" s="135" t="s">
        <v>425</v>
      </c>
      <c r="D125" s="118">
        <f>D126</f>
        <v>0</v>
      </c>
      <c r="E125" s="118">
        <f>E126</f>
        <v>0</v>
      </c>
      <c r="F125" s="118">
        <f>F126</f>
        <v>0</v>
      </c>
    </row>
    <row r="126" spans="2:6" ht="28.5" customHeight="1">
      <c r="B126" s="120" t="s">
        <v>426</v>
      </c>
      <c r="C126" s="135" t="s">
        <v>427</v>
      </c>
      <c r="D126" s="122"/>
      <c r="E126" s="122"/>
      <c r="F126" s="122"/>
    </row>
    <row r="127" spans="2:6" ht="24" customHeight="1">
      <c r="B127" s="120">
        <v>844</v>
      </c>
      <c r="C127" s="121" t="s">
        <v>428</v>
      </c>
      <c r="D127" s="118">
        <f>SUM(D128:D130)</f>
        <v>0</v>
      </c>
      <c r="E127" s="118">
        <f>SUM(E128:E130)</f>
        <v>0</v>
      </c>
      <c r="F127" s="118">
        <f>SUM(F128:F130)</f>
        <v>0</v>
      </c>
    </row>
    <row r="128" spans="2:6" ht="19.5" customHeight="1">
      <c r="B128" s="120">
        <v>8443</v>
      </c>
      <c r="C128" s="121" t="s">
        <v>429</v>
      </c>
      <c r="D128" s="122"/>
      <c r="E128" s="122"/>
      <c r="F128" s="122"/>
    </row>
    <row r="129" spans="2:6" ht="19.5" customHeight="1">
      <c r="B129" s="120">
        <v>8444</v>
      </c>
      <c r="C129" s="121" t="s">
        <v>430</v>
      </c>
      <c r="D129" s="122"/>
      <c r="E129" s="122"/>
      <c r="F129" s="122"/>
    </row>
    <row r="130" spans="2:6" ht="30.75" customHeight="1">
      <c r="B130" s="120">
        <v>8445</v>
      </c>
      <c r="C130" s="121" t="s">
        <v>431</v>
      </c>
      <c r="D130" s="122"/>
      <c r="E130" s="122"/>
      <c r="F130" s="122"/>
    </row>
    <row r="131" spans="2:6" ht="19.5" customHeight="1">
      <c r="B131" s="120" t="s">
        <v>432</v>
      </c>
      <c r="C131" s="121" t="s">
        <v>433</v>
      </c>
      <c r="D131" s="118">
        <f>D132</f>
        <v>0</v>
      </c>
      <c r="E131" s="118">
        <f>E132</f>
        <v>0</v>
      </c>
      <c r="F131" s="118">
        <f>F132</f>
        <v>0</v>
      </c>
    </row>
    <row r="132" spans="2:6" ht="19.5" customHeight="1">
      <c r="B132" s="120" t="s">
        <v>434</v>
      </c>
      <c r="C132" s="121" t="s">
        <v>435</v>
      </c>
      <c r="D132" s="122"/>
      <c r="E132" s="122"/>
      <c r="F132" s="122"/>
    </row>
    <row r="133" spans="2:9" ht="24.75" customHeight="1">
      <c r="B133" s="209" t="s">
        <v>436</v>
      </c>
      <c r="C133" s="210"/>
      <c r="D133" s="118">
        <f>D113+D85+D8</f>
        <v>9141478</v>
      </c>
      <c r="E133" s="118">
        <f>E113+E85+E8</f>
        <v>9258489</v>
      </c>
      <c r="F133" s="118">
        <f>F113+F85+F8</f>
        <v>9389034</v>
      </c>
      <c r="I133" s="127"/>
    </row>
    <row r="134" spans="1:9" ht="24.75" customHeight="1">
      <c r="A134" s="119" t="s">
        <v>219</v>
      </c>
      <c r="B134" s="209" t="s">
        <v>437</v>
      </c>
      <c r="C134" s="210"/>
      <c r="D134" s="136"/>
      <c r="E134" s="136"/>
      <c r="F134" s="136"/>
      <c r="I134" s="127"/>
    </row>
    <row r="135" spans="2:6" ht="20.25" customHeight="1">
      <c r="B135" s="215" t="s">
        <v>438</v>
      </c>
      <c r="C135" s="216"/>
      <c r="D135" s="216"/>
      <c r="E135" s="216"/>
      <c r="F135" s="216"/>
    </row>
    <row r="136" spans="2:6" ht="19.5" customHeight="1">
      <c r="B136" s="120" t="s">
        <v>380</v>
      </c>
      <c r="C136" s="123" t="s">
        <v>381</v>
      </c>
      <c r="D136" s="118">
        <f>SUM(D137)</f>
        <v>1352785</v>
      </c>
      <c r="E136" s="118">
        <f>SUM(E137)</f>
        <v>1370101</v>
      </c>
      <c r="F136" s="118">
        <f>SUM(F137)</f>
        <v>1389419</v>
      </c>
    </row>
    <row r="137" spans="1:6" ht="19.5" customHeight="1">
      <c r="A137" s="119" t="s">
        <v>218</v>
      </c>
      <c r="B137" s="120" t="s">
        <v>439</v>
      </c>
      <c r="C137" s="125" t="s">
        <v>440</v>
      </c>
      <c r="D137" s="118">
        <f>SUM(D138:D140)</f>
        <v>1352785</v>
      </c>
      <c r="E137" s="118">
        <f>SUM(E138:E140)</f>
        <v>1370101</v>
      </c>
      <c r="F137" s="118">
        <f>SUM(F138:F140)</f>
        <v>1389419</v>
      </c>
    </row>
    <row r="138" spans="2:6" ht="19.5" customHeight="1">
      <c r="B138" s="120" t="s">
        <v>441</v>
      </c>
      <c r="C138" s="125" t="s">
        <v>442</v>
      </c>
      <c r="D138" s="122">
        <v>1315785</v>
      </c>
      <c r="E138" s="122">
        <v>1332627</v>
      </c>
      <c r="F138" s="122">
        <v>1351417</v>
      </c>
    </row>
    <row r="139" spans="2:6" ht="19.5" customHeight="1">
      <c r="B139" s="120" t="s">
        <v>443</v>
      </c>
      <c r="C139" s="125" t="s">
        <v>444</v>
      </c>
      <c r="D139" s="122">
        <v>37000</v>
      </c>
      <c r="E139" s="122">
        <v>37474</v>
      </c>
      <c r="F139" s="122">
        <v>38002</v>
      </c>
    </row>
    <row r="140" spans="2:6" ht="19.5" customHeight="1">
      <c r="B140" s="120" t="s">
        <v>445</v>
      </c>
      <c r="C140" s="125" t="s">
        <v>446</v>
      </c>
      <c r="D140" s="122"/>
      <c r="E140" s="122"/>
      <c r="F140" s="122"/>
    </row>
    <row r="141" spans="2:9" ht="24.75" customHeight="1">
      <c r="B141" s="209" t="s">
        <v>447</v>
      </c>
      <c r="C141" s="210"/>
      <c r="D141" s="118">
        <f>D136</f>
        <v>1352785</v>
      </c>
      <c r="E141" s="118">
        <f>E136</f>
        <v>1370101</v>
      </c>
      <c r="F141" s="118">
        <f>F136</f>
        <v>1389419</v>
      </c>
      <c r="I141" s="127"/>
    </row>
    <row r="142" spans="2:9" ht="24.75" customHeight="1">
      <c r="B142" s="209" t="s">
        <v>448</v>
      </c>
      <c r="C142" s="210"/>
      <c r="D142" s="118">
        <f>D133+D141</f>
        <v>10494263</v>
      </c>
      <c r="E142" s="118">
        <f>E133+E141</f>
        <v>10628590</v>
      </c>
      <c r="F142" s="118">
        <f>F133+F141</f>
        <v>10778453</v>
      </c>
      <c r="I142" s="127"/>
    </row>
    <row r="143" spans="1:7" ht="12.75">
      <c r="A143" s="145"/>
      <c r="B143" s="147"/>
      <c r="C143" s="148"/>
      <c r="D143" s="148"/>
      <c r="E143" s="148"/>
      <c r="F143" s="149"/>
      <c r="G143" s="150"/>
    </row>
    <row r="144" spans="1:7" ht="12.75">
      <c r="A144" s="145"/>
      <c r="B144" s="148"/>
      <c r="C144" s="148"/>
      <c r="D144" s="148"/>
      <c r="E144" s="148"/>
      <c r="F144" s="148"/>
      <c r="G144" s="150"/>
    </row>
    <row r="145" spans="1:7" ht="12.75">
      <c r="A145" s="145"/>
      <c r="B145" s="148"/>
      <c r="C145" s="148"/>
      <c r="D145" s="148"/>
      <c r="E145" s="148"/>
      <c r="F145" s="149"/>
      <c r="G145" s="150"/>
    </row>
    <row r="146" spans="1:7" ht="12.75">
      <c r="A146" s="145"/>
      <c r="B146" s="150"/>
      <c r="C146" s="150"/>
      <c r="D146" s="150"/>
      <c r="E146" s="150"/>
      <c r="F146" s="150"/>
      <c r="G146" s="150"/>
    </row>
    <row r="147" spans="1:7" ht="12.75">
      <c r="A147" s="145"/>
      <c r="B147" s="150"/>
      <c r="C147" s="150"/>
      <c r="D147" s="150"/>
      <c r="E147" s="150"/>
      <c r="F147" s="150"/>
      <c r="G147" s="150"/>
    </row>
    <row r="148" spans="1:7" ht="12.75">
      <c r="A148" s="145"/>
      <c r="B148" s="150"/>
      <c r="C148" s="150"/>
      <c r="D148" s="150"/>
      <c r="E148" s="150"/>
      <c r="F148" s="150"/>
      <c r="G148" s="150"/>
    </row>
    <row r="149" spans="1:7" ht="12.75">
      <c r="A149" s="145"/>
      <c r="B149" s="150"/>
      <c r="C149" s="150"/>
      <c r="D149" s="150"/>
      <c r="E149" s="150"/>
      <c r="F149" s="150"/>
      <c r="G149" s="150"/>
    </row>
    <row r="150" spans="1:7" ht="12.75">
      <c r="A150" s="145"/>
      <c r="B150" s="150"/>
      <c r="C150" s="150"/>
      <c r="D150" s="150"/>
      <c r="E150" s="150"/>
      <c r="F150" s="150"/>
      <c r="G150" s="150"/>
    </row>
    <row r="151" spans="1:7" ht="12.75">
      <c r="A151" s="145"/>
      <c r="B151" s="150"/>
      <c r="C151" s="150"/>
      <c r="D151" s="150"/>
      <c r="E151" s="150"/>
      <c r="F151" s="150"/>
      <c r="G151" s="150"/>
    </row>
    <row r="152" spans="1:7" ht="12.75">
      <c r="A152" s="145"/>
      <c r="B152" s="150"/>
      <c r="C152" s="150"/>
      <c r="D152" s="150"/>
      <c r="E152" s="150"/>
      <c r="F152" s="150"/>
      <c r="G152" s="150"/>
    </row>
    <row r="153" spans="1:7" ht="12.75">
      <c r="A153" s="145"/>
      <c r="B153" s="150"/>
      <c r="C153" s="150"/>
      <c r="D153" s="150"/>
      <c r="E153" s="150"/>
      <c r="F153" s="150"/>
      <c r="G153" s="150"/>
    </row>
    <row r="154" spans="1:7" ht="12.75">
      <c r="A154" s="145"/>
      <c r="B154" s="150"/>
      <c r="C154" s="150"/>
      <c r="D154" s="150"/>
      <c r="E154" s="150"/>
      <c r="F154" s="150"/>
      <c r="G154" s="150"/>
    </row>
    <row r="155" spans="1:7" ht="12.75">
      <c r="A155" s="145"/>
      <c r="B155" s="150"/>
      <c r="C155" s="150"/>
      <c r="D155" s="150"/>
      <c r="E155" s="150"/>
      <c r="F155" s="150"/>
      <c r="G155" s="150"/>
    </row>
    <row r="156" spans="1:7" ht="12.75">
      <c r="A156" s="145"/>
      <c r="B156" s="150"/>
      <c r="C156" s="150"/>
      <c r="D156" s="150"/>
      <c r="E156" s="150"/>
      <c r="F156" s="150"/>
      <c r="G156" s="150"/>
    </row>
    <row r="157" spans="1:7" ht="12.75">
      <c r="A157" s="145"/>
      <c r="B157" s="150"/>
      <c r="C157" s="150"/>
      <c r="D157" s="150"/>
      <c r="E157" s="150"/>
      <c r="F157" s="150"/>
      <c r="G157" s="150"/>
    </row>
  </sheetData>
  <sheetProtection password="C33C" sheet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 D138:F140">
    <cfRule type="cellIs" priority="1" dxfId="1" operator="notEqual" stopIfTrue="1">
      <formula>ROUND(D11,0)</formula>
    </cfRule>
    <cfRule type="cellIs" priority="2" dxfId="2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79"/>
  <sheetViews>
    <sheetView zoomScale="64" zoomScaleNormal="64" zoomScaleSheetLayoutView="80" zoomScalePageLayoutView="0" workbookViewId="0" topLeftCell="A1">
      <selection activeCell="C6" sqref="C6"/>
    </sheetView>
  </sheetViews>
  <sheetFormatPr defaultColWidth="9.140625" defaultRowHeight="12.75"/>
  <cols>
    <col min="1" max="1" width="5.140625" style="34" customWidth="1"/>
    <col min="2" max="2" width="8.57421875" style="35" customWidth="1"/>
    <col min="3" max="3" width="66.00390625" style="35" customWidth="1"/>
    <col min="4" max="5" width="16.7109375" style="35" customWidth="1"/>
    <col min="6" max="6" width="19.140625" style="35" customWidth="1"/>
    <col min="7" max="8" width="14.7109375" style="35" customWidth="1"/>
    <col min="9" max="9" width="19.57421875" style="35" customWidth="1"/>
    <col min="10" max="11" width="18.00390625" style="35" customWidth="1"/>
    <col min="12" max="12" width="15.140625" style="35" customWidth="1"/>
    <col min="13" max="14" width="15.7109375" style="35" customWidth="1"/>
    <col min="15" max="15" width="17.57421875" style="36" customWidth="1"/>
    <col min="16" max="17" width="16.7109375" style="35" customWidth="1"/>
    <col min="18" max="16384" width="9.140625" style="36" customWidth="1"/>
  </cols>
  <sheetData>
    <row r="1" spans="1:17" ht="21" customHeight="1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  <c r="P1" s="217" t="s">
        <v>221</v>
      </c>
      <c r="Q1" s="217"/>
    </row>
    <row r="2" spans="1:17" s="30" customFormat="1" ht="21" customHeight="1">
      <c r="A2" s="221" t="s">
        <v>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s="30" customFormat="1" ht="20.25" customHeight="1" thickBot="1">
      <c r="A3" s="153" t="s">
        <v>468</v>
      </c>
      <c r="B3" s="154"/>
      <c r="C3" s="154"/>
      <c r="D3" s="155"/>
      <c r="E3" s="155"/>
      <c r="F3" s="155"/>
      <c r="G3" s="156"/>
      <c r="H3" s="156"/>
      <c r="I3" s="156"/>
      <c r="J3" s="156"/>
      <c r="K3" s="156"/>
      <c r="L3" s="156"/>
      <c r="M3" s="156"/>
      <c r="N3" s="156"/>
      <c r="O3" s="156"/>
      <c r="P3" s="157"/>
      <c r="Q3" s="157"/>
    </row>
    <row r="4" spans="1:17" s="30" customFormat="1" ht="20.25" customHeight="1" thickBot="1">
      <c r="A4" s="158" t="s">
        <v>469</v>
      </c>
      <c r="B4" s="159"/>
      <c r="C4" s="159"/>
      <c r="D4" s="160"/>
      <c r="E4" s="160"/>
      <c r="F4" s="160"/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157"/>
    </row>
    <row r="5" spans="1:17" s="30" customFormat="1" ht="20.25" customHeight="1" thickBot="1">
      <c r="A5" s="158" t="s">
        <v>470</v>
      </c>
      <c r="B5" s="159"/>
      <c r="C5" s="159"/>
      <c r="D5" s="160"/>
      <c r="E5" s="160"/>
      <c r="F5" s="160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7"/>
    </row>
    <row r="6" spans="1:17" s="33" customFormat="1" ht="16.5" thickBo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  <c r="P6" s="162"/>
      <c r="Q6" s="162"/>
    </row>
    <row r="7" spans="1:17" s="37" customFormat="1" ht="12.75" customHeight="1">
      <c r="A7" s="232" t="s">
        <v>68</v>
      </c>
      <c r="B7" s="237" t="s">
        <v>69</v>
      </c>
      <c r="C7" s="239" t="s">
        <v>70</v>
      </c>
      <c r="D7" s="218" t="s">
        <v>199</v>
      </c>
      <c r="E7" s="218" t="s">
        <v>248</v>
      </c>
      <c r="F7" s="218" t="s">
        <v>215</v>
      </c>
      <c r="G7" s="218" t="s">
        <v>71</v>
      </c>
      <c r="H7" s="218" t="s">
        <v>72</v>
      </c>
      <c r="I7" s="218" t="s">
        <v>73</v>
      </c>
      <c r="J7" s="220" t="s">
        <v>74</v>
      </c>
      <c r="K7" s="220" t="s">
        <v>251</v>
      </c>
      <c r="L7" s="218" t="s">
        <v>75</v>
      </c>
      <c r="M7" s="218" t="s">
        <v>76</v>
      </c>
      <c r="N7" s="218" t="s">
        <v>77</v>
      </c>
      <c r="O7" s="218" t="s">
        <v>78</v>
      </c>
      <c r="P7" s="218" t="s">
        <v>216</v>
      </c>
      <c r="Q7" s="218" t="s">
        <v>217</v>
      </c>
    </row>
    <row r="8" spans="1:17" s="37" customFormat="1" ht="153.75" customHeight="1" thickBot="1">
      <c r="A8" s="233"/>
      <c r="B8" s="238"/>
      <c r="C8" s="240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17" s="37" customFormat="1" ht="17.25" thickBot="1" thickTop="1">
      <c r="A9" s="101"/>
      <c r="B9" s="102"/>
      <c r="C9" s="103"/>
      <c r="D9" s="102"/>
      <c r="E9" s="140" t="s">
        <v>218</v>
      </c>
      <c r="F9" s="141"/>
      <c r="G9" s="142" t="s">
        <v>79</v>
      </c>
      <c r="H9" s="142" t="s">
        <v>80</v>
      </c>
      <c r="I9" s="142" t="s">
        <v>81</v>
      </c>
      <c r="J9" s="142" t="s">
        <v>82</v>
      </c>
      <c r="K9" s="142" t="s">
        <v>83</v>
      </c>
      <c r="L9" s="142" t="s">
        <v>84</v>
      </c>
      <c r="M9" s="142" t="s">
        <v>457</v>
      </c>
      <c r="N9" s="142" t="s">
        <v>458</v>
      </c>
      <c r="O9" s="143" t="s">
        <v>219</v>
      </c>
      <c r="P9" s="141"/>
      <c r="Q9" s="144"/>
    </row>
    <row r="10" spans="1:17" s="41" customFormat="1" ht="35.25" customHeight="1" thickBot="1" thickTop="1">
      <c r="A10" s="38">
        <v>1</v>
      </c>
      <c r="B10" s="38">
        <v>2</v>
      </c>
      <c r="C10" s="39">
        <v>3</v>
      </c>
      <c r="D10" s="38" t="s">
        <v>220</v>
      </c>
      <c r="E10" s="38">
        <v>5</v>
      </c>
      <c r="F10" s="38" t="s">
        <v>250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38">
        <v>16</v>
      </c>
      <c r="Q10" s="38">
        <v>17</v>
      </c>
    </row>
    <row r="11" spans="1:17" s="33" customFormat="1" ht="16.5" customHeight="1" thickTop="1">
      <c r="A11" s="243" t="s">
        <v>222</v>
      </c>
      <c r="B11" s="244"/>
      <c r="C11" s="245"/>
      <c r="D11" s="42">
        <f>SUM(D12)</f>
        <v>10494263</v>
      </c>
      <c r="E11" s="42">
        <f aca="true" t="shared" si="0" ref="E11:Q11">SUM(E12)</f>
        <v>1352785</v>
      </c>
      <c r="F11" s="42">
        <f t="shared" si="0"/>
        <v>9141478</v>
      </c>
      <c r="G11" s="42">
        <f t="shared" si="0"/>
        <v>8965463</v>
      </c>
      <c r="H11" s="42">
        <f t="shared" si="0"/>
        <v>10</v>
      </c>
      <c r="I11" s="42">
        <f t="shared" si="0"/>
        <v>129005</v>
      </c>
      <c r="J11" s="42">
        <f t="shared" si="0"/>
        <v>47000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10628590</v>
      </c>
      <c r="Q11" s="42">
        <f t="shared" si="0"/>
        <v>10778453</v>
      </c>
    </row>
    <row r="12" spans="1:17" s="44" customFormat="1" ht="16.5" customHeight="1">
      <c r="A12" s="241" t="s">
        <v>243</v>
      </c>
      <c r="B12" s="242"/>
      <c r="C12" s="242"/>
      <c r="D12" s="43">
        <f aca="true" t="shared" si="1" ref="D12:Q12">D13+D112</f>
        <v>10494263</v>
      </c>
      <c r="E12" s="43">
        <f t="shared" si="1"/>
        <v>1352785</v>
      </c>
      <c r="F12" s="43">
        <f t="shared" si="1"/>
        <v>9141478</v>
      </c>
      <c r="G12" s="43">
        <f t="shared" si="1"/>
        <v>8965463</v>
      </c>
      <c r="H12" s="43">
        <f t="shared" si="1"/>
        <v>10</v>
      </c>
      <c r="I12" s="43">
        <f t="shared" si="1"/>
        <v>129005</v>
      </c>
      <c r="J12" s="43">
        <f t="shared" si="1"/>
        <v>47000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10628590</v>
      </c>
      <c r="Q12" s="43">
        <f t="shared" si="1"/>
        <v>10778453</v>
      </c>
    </row>
    <row r="13" spans="1:17" s="33" customFormat="1" ht="30" customHeight="1">
      <c r="A13" s="228" t="s">
        <v>223</v>
      </c>
      <c r="B13" s="228"/>
      <c r="C13" s="228"/>
      <c r="D13" s="46">
        <f aca="true" t="shared" si="2" ref="D13:Q13">D14+D87</f>
        <v>10184793</v>
      </c>
      <c r="E13" s="46">
        <f t="shared" si="2"/>
        <v>1043315</v>
      </c>
      <c r="F13" s="46">
        <f t="shared" si="2"/>
        <v>9141478</v>
      </c>
      <c r="G13" s="46">
        <f t="shared" si="2"/>
        <v>8965463</v>
      </c>
      <c r="H13" s="46">
        <f t="shared" si="2"/>
        <v>10</v>
      </c>
      <c r="I13" s="46">
        <f t="shared" si="2"/>
        <v>129005</v>
      </c>
      <c r="J13" s="46">
        <f t="shared" si="2"/>
        <v>47000</v>
      </c>
      <c r="K13" s="46">
        <f t="shared" si="2"/>
        <v>0</v>
      </c>
      <c r="L13" s="46">
        <f t="shared" si="2"/>
        <v>0</v>
      </c>
      <c r="M13" s="46">
        <f t="shared" si="2"/>
        <v>0</v>
      </c>
      <c r="N13" s="46">
        <f t="shared" si="2"/>
        <v>0</v>
      </c>
      <c r="O13" s="46">
        <f t="shared" si="2"/>
        <v>0</v>
      </c>
      <c r="P13" s="46">
        <f t="shared" si="2"/>
        <v>10315156</v>
      </c>
      <c r="Q13" s="46">
        <f t="shared" si="2"/>
        <v>10460601</v>
      </c>
    </row>
    <row r="14" spans="1:17" s="33" customFormat="1" ht="32.25" customHeight="1">
      <c r="A14" s="228" t="s">
        <v>224</v>
      </c>
      <c r="B14" s="228"/>
      <c r="C14" s="228"/>
      <c r="D14" s="47">
        <f aca="true" t="shared" si="3" ref="D14:Q14">D15</f>
        <v>10141793</v>
      </c>
      <c r="E14" s="47">
        <f t="shared" si="3"/>
        <v>1023315</v>
      </c>
      <c r="F14" s="47">
        <f t="shared" si="3"/>
        <v>9118478</v>
      </c>
      <c r="G14" s="47">
        <f t="shared" si="3"/>
        <v>8965463</v>
      </c>
      <c r="H14" s="47">
        <f t="shared" si="3"/>
        <v>10</v>
      </c>
      <c r="I14" s="47">
        <f t="shared" si="3"/>
        <v>129005</v>
      </c>
      <c r="J14" s="47">
        <f t="shared" si="3"/>
        <v>24000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47">
        <f t="shared" si="3"/>
        <v>0</v>
      </c>
      <c r="O14" s="47">
        <f t="shared" si="3"/>
        <v>0</v>
      </c>
      <c r="P14" s="47">
        <f t="shared" si="3"/>
        <v>10271606</v>
      </c>
      <c r="Q14" s="47">
        <f t="shared" si="3"/>
        <v>10416437</v>
      </c>
    </row>
    <row r="15" spans="1:17" s="33" customFormat="1" ht="15.75">
      <c r="A15" s="48"/>
      <c r="B15" s="49" t="s">
        <v>85</v>
      </c>
      <c r="C15" s="50" t="s">
        <v>86</v>
      </c>
      <c r="D15" s="47">
        <f aca="true" t="shared" si="4" ref="D15:Q15">D16+D28+D60+D69+D76+D80</f>
        <v>10141793</v>
      </c>
      <c r="E15" s="47">
        <f t="shared" si="4"/>
        <v>1023315</v>
      </c>
      <c r="F15" s="47">
        <f t="shared" si="4"/>
        <v>9118478</v>
      </c>
      <c r="G15" s="47">
        <f t="shared" si="4"/>
        <v>8965463</v>
      </c>
      <c r="H15" s="47">
        <f t="shared" si="4"/>
        <v>10</v>
      </c>
      <c r="I15" s="47">
        <f t="shared" si="4"/>
        <v>129005</v>
      </c>
      <c r="J15" s="47">
        <f t="shared" si="4"/>
        <v>24000</v>
      </c>
      <c r="K15" s="47">
        <f t="shared" si="4"/>
        <v>0</v>
      </c>
      <c r="L15" s="47">
        <f t="shared" si="4"/>
        <v>0</v>
      </c>
      <c r="M15" s="47">
        <f t="shared" si="4"/>
        <v>0</v>
      </c>
      <c r="N15" s="47">
        <f t="shared" si="4"/>
        <v>0</v>
      </c>
      <c r="O15" s="47">
        <f t="shared" si="4"/>
        <v>0</v>
      </c>
      <c r="P15" s="47">
        <f t="shared" si="4"/>
        <v>10271606</v>
      </c>
      <c r="Q15" s="47">
        <f t="shared" si="4"/>
        <v>10416437</v>
      </c>
    </row>
    <row r="16" spans="1:17" s="33" customFormat="1" ht="15.75">
      <c r="A16" s="48"/>
      <c r="B16" s="49" t="s">
        <v>87</v>
      </c>
      <c r="C16" s="50" t="s">
        <v>88</v>
      </c>
      <c r="D16" s="47">
        <f aca="true" t="shared" si="5" ref="D16:Q16">D17+D22+D24</f>
        <v>8932376</v>
      </c>
      <c r="E16" s="47">
        <f t="shared" si="5"/>
        <v>0</v>
      </c>
      <c r="F16" s="47">
        <f t="shared" si="5"/>
        <v>8932376</v>
      </c>
      <c r="G16" s="47">
        <f t="shared" si="5"/>
        <v>8932376</v>
      </c>
      <c r="H16" s="47">
        <f t="shared" si="5"/>
        <v>0</v>
      </c>
      <c r="I16" s="47">
        <f t="shared" si="5"/>
        <v>0</v>
      </c>
      <c r="J16" s="47">
        <f t="shared" si="5"/>
        <v>0</v>
      </c>
      <c r="K16" s="47">
        <f t="shared" si="5"/>
        <v>0</v>
      </c>
      <c r="L16" s="47">
        <f t="shared" si="5"/>
        <v>0</v>
      </c>
      <c r="M16" s="47">
        <f t="shared" si="5"/>
        <v>0</v>
      </c>
      <c r="N16" s="47">
        <f t="shared" si="5"/>
        <v>0</v>
      </c>
      <c r="O16" s="47">
        <f t="shared" si="5"/>
        <v>0</v>
      </c>
      <c r="P16" s="47">
        <f t="shared" si="5"/>
        <v>9046711</v>
      </c>
      <c r="Q16" s="47">
        <f t="shared" si="5"/>
        <v>9174269</v>
      </c>
    </row>
    <row r="17" spans="1:17" s="33" customFormat="1" ht="15.75">
      <c r="A17" s="48"/>
      <c r="B17" s="49" t="s">
        <v>89</v>
      </c>
      <c r="C17" s="50" t="s">
        <v>90</v>
      </c>
      <c r="D17" s="47">
        <f>SUM(D18:D21)</f>
        <v>7359070</v>
      </c>
      <c r="E17" s="47">
        <f aca="true" t="shared" si="6" ref="E17:Q17">SUM(E18:E21)</f>
        <v>0</v>
      </c>
      <c r="F17" s="47">
        <f t="shared" si="6"/>
        <v>7359070</v>
      </c>
      <c r="G17" s="47">
        <f t="shared" si="6"/>
        <v>7359070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7453267</v>
      </c>
      <c r="Q17" s="47">
        <f t="shared" si="6"/>
        <v>7558358</v>
      </c>
    </row>
    <row r="18" spans="1:17" s="33" customFormat="1" ht="15.75">
      <c r="A18" s="51" t="s">
        <v>91</v>
      </c>
      <c r="B18" s="52" t="s">
        <v>92</v>
      </c>
      <c r="C18" s="53" t="s">
        <v>22</v>
      </c>
      <c r="D18" s="54">
        <f>E18+F18</f>
        <v>6966000</v>
      </c>
      <c r="E18" s="164"/>
      <c r="F18" s="54">
        <f>SUM(G18:N18)</f>
        <v>6966000</v>
      </c>
      <c r="G18" s="164">
        <v>6966000</v>
      </c>
      <c r="H18" s="164"/>
      <c r="I18" s="164"/>
      <c r="J18" s="164"/>
      <c r="K18" s="164"/>
      <c r="L18" s="164"/>
      <c r="M18" s="164"/>
      <c r="N18" s="164"/>
      <c r="O18" s="164"/>
      <c r="P18" s="164">
        <v>7055165</v>
      </c>
      <c r="Q18" s="164">
        <v>7154643</v>
      </c>
    </row>
    <row r="19" spans="1:17" s="33" customFormat="1" ht="15.75">
      <c r="A19" s="51"/>
      <c r="B19" s="52" t="s">
        <v>252</v>
      </c>
      <c r="C19" s="53" t="s">
        <v>255</v>
      </c>
      <c r="D19" s="54">
        <f>E19+F19</f>
        <v>0</v>
      </c>
      <c r="E19" s="164"/>
      <c r="F19" s="54">
        <f>SUM(G19:N19)</f>
        <v>0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s="33" customFormat="1" ht="15.75">
      <c r="A20" s="51"/>
      <c r="B20" s="52" t="s">
        <v>253</v>
      </c>
      <c r="C20" s="53" t="s">
        <v>256</v>
      </c>
      <c r="D20" s="54">
        <f>E20+F20</f>
        <v>215070</v>
      </c>
      <c r="E20" s="164"/>
      <c r="F20" s="54">
        <f>SUM(G20:N20)</f>
        <v>215070</v>
      </c>
      <c r="G20" s="164">
        <v>215070</v>
      </c>
      <c r="H20" s="164"/>
      <c r="I20" s="164"/>
      <c r="J20" s="164"/>
      <c r="K20" s="164"/>
      <c r="L20" s="164"/>
      <c r="M20" s="164"/>
      <c r="N20" s="164"/>
      <c r="O20" s="164"/>
      <c r="P20" s="164">
        <v>217823</v>
      </c>
      <c r="Q20" s="164">
        <v>220894</v>
      </c>
    </row>
    <row r="21" spans="1:17" s="33" customFormat="1" ht="15.75">
      <c r="A21" s="51"/>
      <c r="B21" s="52" t="s">
        <v>254</v>
      </c>
      <c r="C21" s="53" t="s">
        <v>257</v>
      </c>
      <c r="D21" s="54">
        <f>E21+F21</f>
        <v>178000</v>
      </c>
      <c r="E21" s="164"/>
      <c r="F21" s="54">
        <f>SUM(G21:N21)</f>
        <v>178000</v>
      </c>
      <c r="G21" s="164">
        <v>178000</v>
      </c>
      <c r="H21" s="164"/>
      <c r="I21" s="164"/>
      <c r="J21" s="164"/>
      <c r="K21" s="164"/>
      <c r="L21" s="164"/>
      <c r="M21" s="164"/>
      <c r="N21" s="164"/>
      <c r="O21" s="164"/>
      <c r="P21" s="164">
        <v>180279</v>
      </c>
      <c r="Q21" s="164">
        <v>182821</v>
      </c>
    </row>
    <row r="22" spans="1:17" ht="15.75">
      <c r="A22" s="55"/>
      <c r="B22" s="56">
        <v>312</v>
      </c>
      <c r="C22" s="57" t="s">
        <v>93</v>
      </c>
      <c r="D22" s="58">
        <f aca="true" t="shared" si="7" ref="D22:Q22">SUM(D23)</f>
        <v>307546</v>
      </c>
      <c r="E22" s="58">
        <f t="shared" si="7"/>
        <v>0</v>
      </c>
      <c r="F22" s="58">
        <f t="shared" si="7"/>
        <v>307546</v>
      </c>
      <c r="G22" s="58">
        <f t="shared" si="7"/>
        <v>307546</v>
      </c>
      <c r="H22" s="58">
        <f t="shared" si="7"/>
        <v>0</v>
      </c>
      <c r="I22" s="58">
        <f t="shared" si="7"/>
        <v>0</v>
      </c>
      <c r="J22" s="58">
        <f t="shared" si="7"/>
        <v>0</v>
      </c>
      <c r="K22" s="58">
        <f t="shared" si="7"/>
        <v>0</v>
      </c>
      <c r="L22" s="58">
        <f t="shared" si="7"/>
        <v>0</v>
      </c>
      <c r="M22" s="58">
        <f t="shared" si="7"/>
        <v>0</v>
      </c>
      <c r="N22" s="58">
        <f t="shared" si="7"/>
        <v>0</v>
      </c>
      <c r="O22" s="58">
        <f t="shared" si="7"/>
        <v>0</v>
      </c>
      <c r="P22" s="58">
        <f t="shared" si="7"/>
        <v>311483</v>
      </c>
      <c r="Q22" s="58">
        <f t="shared" si="7"/>
        <v>315874</v>
      </c>
    </row>
    <row r="23" spans="1:17" ht="15.75">
      <c r="A23" s="59" t="s">
        <v>94</v>
      </c>
      <c r="B23" s="60" t="s">
        <v>95</v>
      </c>
      <c r="C23" s="61" t="s">
        <v>7</v>
      </c>
      <c r="D23" s="54">
        <f>E23+F23</f>
        <v>307546</v>
      </c>
      <c r="E23" s="164"/>
      <c r="F23" s="54">
        <f>SUM(G23:N23)</f>
        <v>307546</v>
      </c>
      <c r="G23" s="164">
        <v>307546</v>
      </c>
      <c r="H23" s="164"/>
      <c r="I23" s="164"/>
      <c r="J23" s="164"/>
      <c r="K23" s="164"/>
      <c r="L23" s="164"/>
      <c r="M23" s="164"/>
      <c r="N23" s="164"/>
      <c r="O23" s="164"/>
      <c r="P23" s="164">
        <v>311483</v>
      </c>
      <c r="Q23" s="164">
        <v>315874</v>
      </c>
    </row>
    <row r="24" spans="1:17" s="178" customFormat="1" ht="15.75">
      <c r="A24" s="174"/>
      <c r="B24" s="175">
        <v>313</v>
      </c>
      <c r="C24" s="176" t="s">
        <v>96</v>
      </c>
      <c r="D24" s="177">
        <f>SUM(D25:D27)</f>
        <v>1265760</v>
      </c>
      <c r="E24" s="177">
        <f aca="true" t="shared" si="8" ref="E24:Q24">SUM(E25:E27)</f>
        <v>0</v>
      </c>
      <c r="F24" s="177">
        <f t="shared" si="8"/>
        <v>1265760</v>
      </c>
      <c r="G24" s="177">
        <f t="shared" si="8"/>
        <v>1265760</v>
      </c>
      <c r="H24" s="177">
        <f t="shared" si="8"/>
        <v>0</v>
      </c>
      <c r="I24" s="177">
        <f t="shared" si="8"/>
        <v>0</v>
      </c>
      <c r="J24" s="177">
        <f t="shared" si="8"/>
        <v>0</v>
      </c>
      <c r="K24" s="177">
        <f t="shared" si="8"/>
        <v>0</v>
      </c>
      <c r="L24" s="177">
        <f t="shared" si="8"/>
        <v>0</v>
      </c>
      <c r="M24" s="177">
        <f t="shared" si="8"/>
        <v>0</v>
      </c>
      <c r="N24" s="177">
        <f t="shared" si="8"/>
        <v>0</v>
      </c>
      <c r="O24" s="177">
        <f t="shared" si="8"/>
        <v>0</v>
      </c>
      <c r="P24" s="177">
        <f t="shared" si="8"/>
        <v>1281961</v>
      </c>
      <c r="Q24" s="177">
        <f t="shared" si="8"/>
        <v>1300037</v>
      </c>
    </row>
    <row r="25" spans="1:17" ht="15.75">
      <c r="A25" s="55"/>
      <c r="B25" s="60" t="s">
        <v>258</v>
      </c>
      <c r="C25" s="61" t="s">
        <v>259</v>
      </c>
      <c r="D25" s="54">
        <f>E25+F25</f>
        <v>0</v>
      </c>
      <c r="E25" s="164"/>
      <c r="F25" s="54">
        <f>SUM(G25:N25)</f>
        <v>0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 ht="15.75">
      <c r="A26" s="59" t="s">
        <v>85</v>
      </c>
      <c r="B26" s="60" t="s">
        <v>97</v>
      </c>
      <c r="C26" s="61" t="s">
        <v>23</v>
      </c>
      <c r="D26" s="54">
        <f>E26+F26</f>
        <v>1140656</v>
      </c>
      <c r="E26" s="164"/>
      <c r="F26" s="54">
        <f>SUM(G26:N26)</f>
        <v>1140656</v>
      </c>
      <c r="G26" s="164">
        <v>1140656</v>
      </c>
      <c r="H26" s="164"/>
      <c r="I26" s="164"/>
      <c r="J26" s="164"/>
      <c r="K26" s="164"/>
      <c r="L26" s="164"/>
      <c r="M26" s="164"/>
      <c r="N26" s="164"/>
      <c r="O26" s="164"/>
      <c r="P26" s="164">
        <v>1155256</v>
      </c>
      <c r="Q26" s="164">
        <v>1171545</v>
      </c>
    </row>
    <row r="27" spans="1:17" ht="15.75">
      <c r="A27" s="59" t="s">
        <v>98</v>
      </c>
      <c r="B27" s="60" t="s">
        <v>99</v>
      </c>
      <c r="C27" s="61" t="s">
        <v>24</v>
      </c>
      <c r="D27" s="54">
        <f>E27+F27</f>
        <v>125104</v>
      </c>
      <c r="E27" s="164"/>
      <c r="F27" s="54">
        <f>SUM(G27:N27)</f>
        <v>125104</v>
      </c>
      <c r="G27" s="164">
        <v>125104</v>
      </c>
      <c r="H27" s="164"/>
      <c r="I27" s="164"/>
      <c r="J27" s="164"/>
      <c r="K27" s="164"/>
      <c r="L27" s="164"/>
      <c r="M27" s="164"/>
      <c r="N27" s="164"/>
      <c r="O27" s="164"/>
      <c r="P27" s="164">
        <v>126705</v>
      </c>
      <c r="Q27" s="164">
        <v>128492</v>
      </c>
    </row>
    <row r="28" spans="1:17" ht="15.75">
      <c r="A28" s="59"/>
      <c r="B28" s="62" t="s">
        <v>100</v>
      </c>
      <c r="C28" s="63" t="s">
        <v>101</v>
      </c>
      <c r="D28" s="64">
        <f aca="true" t="shared" si="9" ref="D28:Q28">D29+D34+D41+D53+D51</f>
        <v>1202477</v>
      </c>
      <c r="E28" s="64">
        <f t="shared" si="9"/>
        <v>1016385</v>
      </c>
      <c r="F28" s="64">
        <f t="shared" si="9"/>
        <v>186092</v>
      </c>
      <c r="G28" s="64">
        <f t="shared" si="9"/>
        <v>33087</v>
      </c>
      <c r="H28" s="64">
        <f t="shared" si="9"/>
        <v>0</v>
      </c>
      <c r="I28" s="64">
        <f t="shared" si="9"/>
        <v>129005</v>
      </c>
      <c r="J28" s="64">
        <f t="shared" si="9"/>
        <v>24000</v>
      </c>
      <c r="K28" s="64">
        <f t="shared" si="9"/>
        <v>0</v>
      </c>
      <c r="L28" s="64">
        <f t="shared" si="9"/>
        <v>0</v>
      </c>
      <c r="M28" s="64">
        <f t="shared" si="9"/>
        <v>0</v>
      </c>
      <c r="N28" s="64">
        <f t="shared" si="9"/>
        <v>0</v>
      </c>
      <c r="O28" s="64">
        <f t="shared" si="9"/>
        <v>0</v>
      </c>
      <c r="P28" s="64">
        <f t="shared" si="9"/>
        <v>1217866</v>
      </c>
      <c r="Q28" s="64">
        <f t="shared" si="9"/>
        <v>1235040</v>
      </c>
    </row>
    <row r="29" spans="1:17" ht="15.75">
      <c r="A29" s="59"/>
      <c r="B29" s="62" t="s">
        <v>102</v>
      </c>
      <c r="C29" s="63" t="s">
        <v>103</v>
      </c>
      <c r="D29" s="64">
        <f aca="true" t="shared" si="10" ref="D29:Q29">SUM(D30:D33)</f>
        <v>315816</v>
      </c>
      <c r="E29" s="64">
        <f t="shared" si="10"/>
        <v>266136</v>
      </c>
      <c r="F29" s="64">
        <f t="shared" si="10"/>
        <v>49680</v>
      </c>
      <c r="G29" s="64">
        <f t="shared" si="10"/>
        <v>0</v>
      </c>
      <c r="H29" s="64">
        <f t="shared" si="10"/>
        <v>0</v>
      </c>
      <c r="I29" s="64">
        <f t="shared" si="10"/>
        <v>37000</v>
      </c>
      <c r="J29" s="64">
        <f t="shared" si="10"/>
        <v>12680</v>
      </c>
      <c r="K29" s="64">
        <f t="shared" si="10"/>
        <v>0</v>
      </c>
      <c r="L29" s="64">
        <f t="shared" si="10"/>
        <v>0</v>
      </c>
      <c r="M29" s="64">
        <f t="shared" si="10"/>
        <v>0</v>
      </c>
      <c r="N29" s="64">
        <f t="shared" si="10"/>
        <v>0</v>
      </c>
      <c r="O29" s="64">
        <f t="shared" si="10"/>
        <v>0</v>
      </c>
      <c r="P29" s="64">
        <f t="shared" si="10"/>
        <v>319858</v>
      </c>
      <c r="Q29" s="64">
        <f t="shared" si="10"/>
        <v>324368</v>
      </c>
    </row>
    <row r="30" spans="1:17" ht="15.75">
      <c r="A30" s="59"/>
      <c r="B30" s="60" t="s">
        <v>105</v>
      </c>
      <c r="C30" s="61" t="s">
        <v>53</v>
      </c>
      <c r="D30" s="54">
        <f>E30+F30</f>
        <v>49400</v>
      </c>
      <c r="E30" s="164">
        <v>3720</v>
      </c>
      <c r="F30" s="54">
        <f>SUM(G30:N30)</f>
        <v>45680</v>
      </c>
      <c r="G30" s="164"/>
      <c r="H30" s="164"/>
      <c r="I30" s="164">
        <v>37000</v>
      </c>
      <c r="J30" s="164">
        <v>8680</v>
      </c>
      <c r="K30" s="164"/>
      <c r="L30" s="164"/>
      <c r="M30" s="164"/>
      <c r="N30" s="164"/>
      <c r="O30" s="164"/>
      <c r="P30" s="164">
        <v>50032</v>
      </c>
      <c r="Q30" s="164">
        <v>50738</v>
      </c>
    </row>
    <row r="31" spans="1:17" ht="15.75">
      <c r="A31" s="59" t="s">
        <v>104</v>
      </c>
      <c r="B31" s="60" t="s">
        <v>107</v>
      </c>
      <c r="C31" s="65" t="s">
        <v>25</v>
      </c>
      <c r="D31" s="54">
        <f>E31+F31</f>
        <v>256176</v>
      </c>
      <c r="E31" s="164">
        <v>256176</v>
      </c>
      <c r="F31" s="54">
        <f>SUM(G31:N31)</f>
        <v>0</v>
      </c>
      <c r="G31" s="164"/>
      <c r="H31" s="164"/>
      <c r="I31" s="164"/>
      <c r="J31" s="164"/>
      <c r="K31" s="164"/>
      <c r="L31" s="164"/>
      <c r="M31" s="164"/>
      <c r="N31" s="164"/>
      <c r="O31" s="164"/>
      <c r="P31" s="164">
        <v>259455</v>
      </c>
      <c r="Q31" s="164">
        <v>263113</v>
      </c>
    </row>
    <row r="32" spans="1:17" ht="15.75">
      <c r="A32" s="59" t="s">
        <v>106</v>
      </c>
      <c r="B32" s="60" t="s">
        <v>109</v>
      </c>
      <c r="C32" s="61" t="s">
        <v>110</v>
      </c>
      <c r="D32" s="54">
        <f>E32+F32</f>
        <v>10240</v>
      </c>
      <c r="E32" s="164">
        <v>6240</v>
      </c>
      <c r="F32" s="54">
        <f>SUM(G32:N32)</f>
        <v>4000</v>
      </c>
      <c r="G32" s="164"/>
      <c r="H32" s="164"/>
      <c r="I32" s="164"/>
      <c r="J32" s="164">
        <v>4000</v>
      </c>
      <c r="K32" s="164"/>
      <c r="L32" s="164"/>
      <c r="M32" s="164"/>
      <c r="N32" s="164"/>
      <c r="O32" s="164"/>
      <c r="P32" s="164">
        <v>10371</v>
      </c>
      <c r="Q32" s="164">
        <v>10517</v>
      </c>
    </row>
    <row r="33" spans="1:17" ht="15.75">
      <c r="A33" s="59"/>
      <c r="B33" s="60" t="s">
        <v>112</v>
      </c>
      <c r="C33" s="61" t="s">
        <v>113</v>
      </c>
      <c r="D33" s="54">
        <f>E33+F33</f>
        <v>0</v>
      </c>
      <c r="E33" s="164"/>
      <c r="F33" s="54">
        <f>SUM(G33:N33)</f>
        <v>0</v>
      </c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ht="15.75">
      <c r="A34" s="59"/>
      <c r="B34" s="62" t="s">
        <v>114</v>
      </c>
      <c r="C34" s="63" t="s">
        <v>196</v>
      </c>
      <c r="D34" s="64">
        <f>SUM(D35:D40)</f>
        <v>373014</v>
      </c>
      <c r="E34" s="64">
        <f aca="true" t="shared" si="11" ref="E34:Q34">SUM(E35:E40)</f>
        <v>351514</v>
      </c>
      <c r="F34" s="64">
        <f t="shared" si="11"/>
        <v>21500</v>
      </c>
      <c r="G34" s="64">
        <f t="shared" si="11"/>
        <v>1000</v>
      </c>
      <c r="H34" s="64">
        <f t="shared" si="11"/>
        <v>0</v>
      </c>
      <c r="I34" s="64">
        <f t="shared" si="11"/>
        <v>20190</v>
      </c>
      <c r="J34" s="64">
        <f t="shared" si="11"/>
        <v>310</v>
      </c>
      <c r="K34" s="64">
        <f t="shared" si="11"/>
        <v>0</v>
      </c>
      <c r="L34" s="64">
        <f t="shared" si="11"/>
        <v>0</v>
      </c>
      <c r="M34" s="64">
        <f t="shared" si="11"/>
        <v>0</v>
      </c>
      <c r="N34" s="64">
        <f t="shared" si="11"/>
        <v>0</v>
      </c>
      <c r="O34" s="64">
        <f t="shared" si="11"/>
        <v>0</v>
      </c>
      <c r="P34" s="64">
        <f t="shared" si="11"/>
        <v>377788</v>
      </c>
      <c r="Q34" s="64">
        <f t="shared" si="11"/>
        <v>383116</v>
      </c>
    </row>
    <row r="35" spans="1:17" ht="15.75">
      <c r="A35" s="59" t="s">
        <v>108</v>
      </c>
      <c r="B35" s="60" t="s">
        <v>116</v>
      </c>
      <c r="C35" s="61" t="s">
        <v>26</v>
      </c>
      <c r="D35" s="54">
        <f aca="true" t="shared" si="12" ref="D35:D40">E35+F35</f>
        <v>50150</v>
      </c>
      <c r="E35" s="164">
        <v>31200</v>
      </c>
      <c r="F35" s="54">
        <f aca="true" t="shared" si="13" ref="F35:F40">SUM(G35:N35)</f>
        <v>18950</v>
      </c>
      <c r="G35" s="164">
        <v>1000</v>
      </c>
      <c r="H35" s="164"/>
      <c r="I35" s="164">
        <v>17640</v>
      </c>
      <c r="J35" s="164">
        <v>310</v>
      </c>
      <c r="K35" s="164"/>
      <c r="L35" s="164"/>
      <c r="M35" s="164"/>
      <c r="N35" s="164"/>
      <c r="O35" s="164"/>
      <c r="P35" s="164">
        <v>50792</v>
      </c>
      <c r="Q35" s="164">
        <v>51508</v>
      </c>
    </row>
    <row r="36" spans="1:17" ht="15.75">
      <c r="A36" s="59" t="s">
        <v>111</v>
      </c>
      <c r="B36" s="60" t="s">
        <v>118</v>
      </c>
      <c r="C36" s="61" t="s">
        <v>27</v>
      </c>
      <c r="D36" s="54">
        <f t="shared" si="12"/>
        <v>78060</v>
      </c>
      <c r="E36" s="164">
        <v>76310</v>
      </c>
      <c r="F36" s="54">
        <f t="shared" si="13"/>
        <v>1750</v>
      </c>
      <c r="G36" s="164"/>
      <c r="H36" s="164"/>
      <c r="I36" s="164">
        <v>1750</v>
      </c>
      <c r="J36" s="164"/>
      <c r="K36" s="164"/>
      <c r="L36" s="164"/>
      <c r="M36" s="164"/>
      <c r="N36" s="164"/>
      <c r="O36" s="164"/>
      <c r="P36" s="164">
        <v>79059</v>
      </c>
      <c r="Q36" s="164">
        <v>80174</v>
      </c>
    </row>
    <row r="37" spans="1:17" ht="15.75">
      <c r="A37" s="59" t="s">
        <v>115</v>
      </c>
      <c r="B37" s="60" t="s">
        <v>120</v>
      </c>
      <c r="C37" s="61" t="s">
        <v>28</v>
      </c>
      <c r="D37" s="54">
        <f t="shared" si="12"/>
        <v>225124</v>
      </c>
      <c r="E37" s="164">
        <v>225124</v>
      </c>
      <c r="F37" s="54">
        <f t="shared" si="13"/>
        <v>0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>
        <v>228006</v>
      </c>
      <c r="Q37" s="164">
        <v>231221</v>
      </c>
    </row>
    <row r="38" spans="1:17" ht="15.75">
      <c r="A38" s="59" t="s">
        <v>117</v>
      </c>
      <c r="B38" s="60" t="s">
        <v>122</v>
      </c>
      <c r="C38" s="61" t="s">
        <v>123</v>
      </c>
      <c r="D38" s="54">
        <f t="shared" si="12"/>
        <v>16440</v>
      </c>
      <c r="E38" s="164">
        <v>16440</v>
      </c>
      <c r="F38" s="54">
        <f t="shared" si="13"/>
        <v>0</v>
      </c>
      <c r="G38" s="164"/>
      <c r="H38" s="164"/>
      <c r="I38" s="164"/>
      <c r="J38" s="164"/>
      <c r="K38" s="164"/>
      <c r="L38" s="164"/>
      <c r="M38" s="164"/>
      <c r="N38" s="164"/>
      <c r="O38" s="164"/>
      <c r="P38" s="164">
        <v>16650</v>
      </c>
      <c r="Q38" s="164">
        <v>16885</v>
      </c>
    </row>
    <row r="39" spans="1:17" ht="15.75">
      <c r="A39" s="59" t="s">
        <v>119</v>
      </c>
      <c r="B39" s="60" t="s">
        <v>125</v>
      </c>
      <c r="C39" s="61" t="s">
        <v>126</v>
      </c>
      <c r="D39" s="54">
        <f t="shared" si="12"/>
        <v>3240</v>
      </c>
      <c r="E39" s="164">
        <v>2440</v>
      </c>
      <c r="F39" s="54">
        <f t="shared" si="13"/>
        <v>800</v>
      </c>
      <c r="G39" s="164"/>
      <c r="H39" s="164"/>
      <c r="I39" s="164">
        <v>800</v>
      </c>
      <c r="J39" s="164"/>
      <c r="K39" s="164"/>
      <c r="L39" s="164"/>
      <c r="M39" s="164"/>
      <c r="N39" s="164"/>
      <c r="O39" s="164"/>
      <c r="P39" s="164">
        <v>3281</v>
      </c>
      <c r="Q39" s="164">
        <v>3328</v>
      </c>
    </row>
    <row r="40" spans="1:17" ht="15.75">
      <c r="A40" s="59"/>
      <c r="B40" s="60" t="s">
        <v>128</v>
      </c>
      <c r="C40" s="61" t="s">
        <v>129</v>
      </c>
      <c r="D40" s="54">
        <f t="shared" si="12"/>
        <v>0</v>
      </c>
      <c r="E40" s="164"/>
      <c r="F40" s="54">
        <f t="shared" si="13"/>
        <v>0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 ht="15.75">
      <c r="A41" s="59"/>
      <c r="B41" s="62" t="s">
        <v>130</v>
      </c>
      <c r="C41" s="63" t="s">
        <v>131</v>
      </c>
      <c r="D41" s="64">
        <f aca="true" t="shared" si="14" ref="D41:Q41">SUM(D42:D50)</f>
        <v>438872</v>
      </c>
      <c r="E41" s="64">
        <f t="shared" si="14"/>
        <v>389207</v>
      </c>
      <c r="F41" s="64">
        <f t="shared" si="14"/>
        <v>49665</v>
      </c>
      <c r="G41" s="64">
        <f t="shared" si="14"/>
        <v>8000</v>
      </c>
      <c r="H41" s="64">
        <f t="shared" si="14"/>
        <v>0</v>
      </c>
      <c r="I41" s="64">
        <f t="shared" si="14"/>
        <v>39215</v>
      </c>
      <c r="J41" s="64">
        <f t="shared" si="14"/>
        <v>2450</v>
      </c>
      <c r="K41" s="64">
        <f t="shared" si="14"/>
        <v>0</v>
      </c>
      <c r="L41" s="64">
        <f t="shared" si="14"/>
        <v>0</v>
      </c>
      <c r="M41" s="64">
        <f t="shared" si="14"/>
        <v>0</v>
      </c>
      <c r="N41" s="64">
        <f t="shared" si="14"/>
        <v>0</v>
      </c>
      <c r="O41" s="64">
        <f t="shared" si="14"/>
        <v>0</v>
      </c>
      <c r="P41" s="64">
        <f t="shared" si="14"/>
        <v>444489</v>
      </c>
      <c r="Q41" s="64">
        <f t="shared" si="14"/>
        <v>450756</v>
      </c>
    </row>
    <row r="42" spans="1:17" ht="15.75">
      <c r="A42" s="59" t="s">
        <v>121</v>
      </c>
      <c r="B42" s="60" t="s">
        <v>133</v>
      </c>
      <c r="C42" s="61" t="s">
        <v>29</v>
      </c>
      <c r="D42" s="54">
        <f aca="true" t="shared" si="15" ref="D42:D50">E42+F42</f>
        <v>33867</v>
      </c>
      <c r="E42" s="164">
        <v>29467</v>
      </c>
      <c r="F42" s="54">
        <f aca="true" t="shared" si="16" ref="F42:F50">SUM(G42:N42)</f>
        <v>4400</v>
      </c>
      <c r="G42" s="164">
        <v>500</v>
      </c>
      <c r="H42" s="164"/>
      <c r="I42" s="164">
        <v>1500</v>
      </c>
      <c r="J42" s="164">
        <v>2400</v>
      </c>
      <c r="K42" s="164"/>
      <c r="L42" s="164"/>
      <c r="M42" s="164"/>
      <c r="N42" s="164"/>
      <c r="O42" s="164"/>
      <c r="P42" s="164">
        <v>34300</v>
      </c>
      <c r="Q42" s="164">
        <v>34784</v>
      </c>
    </row>
    <row r="43" spans="1:17" ht="15.75">
      <c r="A43" s="59" t="s">
        <v>124</v>
      </c>
      <c r="B43" s="60" t="s">
        <v>135</v>
      </c>
      <c r="C43" s="61" t="s">
        <v>30</v>
      </c>
      <c r="D43" s="54">
        <f t="shared" si="15"/>
        <v>11072</v>
      </c>
      <c r="E43" s="164">
        <v>10697</v>
      </c>
      <c r="F43" s="54">
        <f t="shared" si="16"/>
        <v>375</v>
      </c>
      <c r="G43" s="164"/>
      <c r="H43" s="164"/>
      <c r="I43" s="164">
        <v>375</v>
      </c>
      <c r="J43" s="164"/>
      <c r="K43" s="164"/>
      <c r="L43" s="164"/>
      <c r="M43" s="164"/>
      <c r="N43" s="164"/>
      <c r="O43" s="164"/>
      <c r="P43" s="164">
        <v>11214</v>
      </c>
      <c r="Q43" s="164">
        <v>11372</v>
      </c>
    </row>
    <row r="44" spans="1:17" ht="15.75">
      <c r="A44" s="59"/>
      <c r="B44" s="60" t="s">
        <v>137</v>
      </c>
      <c r="C44" s="61" t="s">
        <v>54</v>
      </c>
      <c r="D44" s="54">
        <f t="shared" si="15"/>
        <v>22560</v>
      </c>
      <c r="E44" s="164">
        <v>1600</v>
      </c>
      <c r="F44" s="54">
        <f t="shared" si="16"/>
        <v>20960</v>
      </c>
      <c r="G44" s="164"/>
      <c r="H44" s="164"/>
      <c r="I44" s="164">
        <v>20960</v>
      </c>
      <c r="J44" s="164"/>
      <c r="K44" s="164"/>
      <c r="L44" s="164"/>
      <c r="M44" s="164"/>
      <c r="N44" s="164"/>
      <c r="O44" s="164"/>
      <c r="P44" s="164">
        <v>22849</v>
      </c>
      <c r="Q44" s="164">
        <v>23171</v>
      </c>
    </row>
    <row r="45" spans="1:17" ht="15.75">
      <c r="A45" s="59" t="s">
        <v>127</v>
      </c>
      <c r="B45" s="60" t="s">
        <v>139</v>
      </c>
      <c r="C45" s="61" t="s">
        <v>31</v>
      </c>
      <c r="D45" s="54">
        <f t="shared" si="15"/>
        <v>78860</v>
      </c>
      <c r="E45" s="164">
        <v>78860</v>
      </c>
      <c r="F45" s="54">
        <f t="shared" si="16"/>
        <v>0</v>
      </c>
      <c r="G45" s="164"/>
      <c r="H45" s="164"/>
      <c r="I45" s="164"/>
      <c r="J45" s="164"/>
      <c r="K45" s="164"/>
      <c r="L45" s="164"/>
      <c r="M45" s="164"/>
      <c r="N45" s="164"/>
      <c r="O45" s="164"/>
      <c r="P45" s="164">
        <v>79869</v>
      </c>
      <c r="Q45" s="164">
        <v>80995</v>
      </c>
    </row>
    <row r="46" spans="1:17" ht="15.75">
      <c r="A46" s="59" t="s">
        <v>132</v>
      </c>
      <c r="B46" s="60" t="s">
        <v>141</v>
      </c>
      <c r="C46" s="61" t="s">
        <v>32</v>
      </c>
      <c r="D46" s="54">
        <f t="shared" si="15"/>
        <v>236880</v>
      </c>
      <c r="E46" s="164">
        <v>225000</v>
      </c>
      <c r="F46" s="54">
        <f t="shared" si="16"/>
        <v>11880</v>
      </c>
      <c r="G46" s="164"/>
      <c r="H46" s="164"/>
      <c r="I46" s="164">
        <v>11880</v>
      </c>
      <c r="J46" s="164"/>
      <c r="K46" s="164"/>
      <c r="L46" s="164"/>
      <c r="M46" s="164"/>
      <c r="N46" s="164"/>
      <c r="O46" s="164"/>
      <c r="P46" s="164">
        <v>239912</v>
      </c>
      <c r="Q46" s="164">
        <v>243295</v>
      </c>
    </row>
    <row r="47" spans="1:17" ht="15.75">
      <c r="A47" s="59"/>
      <c r="B47" s="60" t="s">
        <v>143</v>
      </c>
      <c r="C47" s="61" t="s">
        <v>144</v>
      </c>
      <c r="D47" s="54">
        <f t="shared" si="15"/>
        <v>19803</v>
      </c>
      <c r="E47" s="164">
        <v>19803</v>
      </c>
      <c r="F47" s="54">
        <f t="shared" si="16"/>
        <v>0</v>
      </c>
      <c r="G47" s="164"/>
      <c r="H47" s="164"/>
      <c r="I47" s="164"/>
      <c r="J47" s="164"/>
      <c r="K47" s="164"/>
      <c r="L47" s="164"/>
      <c r="M47" s="164"/>
      <c r="N47" s="164"/>
      <c r="O47" s="164"/>
      <c r="P47" s="164">
        <v>20056</v>
      </c>
      <c r="Q47" s="164">
        <v>20339</v>
      </c>
    </row>
    <row r="48" spans="1:17" ht="15.75">
      <c r="A48" s="59" t="s">
        <v>134</v>
      </c>
      <c r="B48" s="60" t="s">
        <v>146</v>
      </c>
      <c r="C48" s="61" t="s">
        <v>33</v>
      </c>
      <c r="D48" s="54">
        <f t="shared" si="15"/>
        <v>13440</v>
      </c>
      <c r="E48" s="164">
        <v>4440</v>
      </c>
      <c r="F48" s="54">
        <f t="shared" si="16"/>
        <v>9000</v>
      </c>
      <c r="G48" s="164">
        <v>7500</v>
      </c>
      <c r="H48" s="164"/>
      <c r="I48" s="164">
        <v>1500</v>
      </c>
      <c r="J48" s="164"/>
      <c r="K48" s="164"/>
      <c r="L48" s="164"/>
      <c r="M48" s="164"/>
      <c r="N48" s="164"/>
      <c r="O48" s="164"/>
      <c r="P48" s="164">
        <v>13612</v>
      </c>
      <c r="Q48" s="164">
        <v>13804</v>
      </c>
    </row>
    <row r="49" spans="1:17" ht="15.75">
      <c r="A49" s="59" t="s">
        <v>136</v>
      </c>
      <c r="B49" s="60" t="s">
        <v>148</v>
      </c>
      <c r="C49" s="61" t="s">
        <v>34</v>
      </c>
      <c r="D49" s="54">
        <f t="shared" si="15"/>
        <v>14678</v>
      </c>
      <c r="E49" s="164">
        <v>14678</v>
      </c>
      <c r="F49" s="54">
        <f t="shared" si="16"/>
        <v>0</v>
      </c>
      <c r="G49" s="164"/>
      <c r="H49" s="164"/>
      <c r="I49" s="164"/>
      <c r="J49" s="164"/>
      <c r="K49" s="164"/>
      <c r="L49" s="164"/>
      <c r="M49" s="164"/>
      <c r="N49" s="164"/>
      <c r="O49" s="164"/>
      <c r="P49" s="164">
        <v>14866</v>
      </c>
      <c r="Q49" s="164">
        <v>15075</v>
      </c>
    </row>
    <row r="50" spans="1:17" ht="15.75">
      <c r="A50" s="59" t="s">
        <v>138</v>
      </c>
      <c r="B50" s="60" t="s">
        <v>150</v>
      </c>
      <c r="C50" s="61" t="s">
        <v>35</v>
      </c>
      <c r="D50" s="54">
        <f t="shared" si="15"/>
        <v>7712</v>
      </c>
      <c r="E50" s="164">
        <v>4662</v>
      </c>
      <c r="F50" s="54">
        <f t="shared" si="16"/>
        <v>3050</v>
      </c>
      <c r="G50" s="164"/>
      <c r="H50" s="164"/>
      <c r="I50" s="164">
        <v>3000</v>
      </c>
      <c r="J50" s="164">
        <v>50</v>
      </c>
      <c r="K50" s="164"/>
      <c r="L50" s="164"/>
      <c r="M50" s="164"/>
      <c r="N50" s="164"/>
      <c r="O50" s="164"/>
      <c r="P50" s="164">
        <v>7811</v>
      </c>
      <c r="Q50" s="164">
        <v>7921</v>
      </c>
    </row>
    <row r="51" spans="1:17" ht="15.75">
      <c r="A51" s="59"/>
      <c r="B51" s="62" t="s">
        <v>151</v>
      </c>
      <c r="C51" s="63" t="s">
        <v>195</v>
      </c>
      <c r="D51" s="64">
        <f aca="true" t="shared" si="17" ref="D51:Q51">SUM(D52)</f>
        <v>0</v>
      </c>
      <c r="E51" s="64">
        <f t="shared" si="17"/>
        <v>0</v>
      </c>
      <c r="F51" s="64">
        <f t="shared" si="17"/>
        <v>0</v>
      </c>
      <c r="G51" s="64">
        <f t="shared" si="17"/>
        <v>0</v>
      </c>
      <c r="H51" s="64">
        <f t="shared" si="17"/>
        <v>0</v>
      </c>
      <c r="I51" s="64">
        <f t="shared" si="17"/>
        <v>0</v>
      </c>
      <c r="J51" s="64">
        <f t="shared" si="17"/>
        <v>0</v>
      </c>
      <c r="K51" s="64">
        <f t="shared" si="17"/>
        <v>0</v>
      </c>
      <c r="L51" s="64">
        <f t="shared" si="17"/>
        <v>0</v>
      </c>
      <c r="M51" s="64">
        <f t="shared" si="17"/>
        <v>0</v>
      </c>
      <c r="N51" s="64">
        <f t="shared" si="17"/>
        <v>0</v>
      </c>
      <c r="O51" s="64">
        <f t="shared" si="17"/>
        <v>0</v>
      </c>
      <c r="P51" s="64">
        <f t="shared" si="17"/>
        <v>0</v>
      </c>
      <c r="Q51" s="64">
        <f t="shared" si="17"/>
        <v>0</v>
      </c>
    </row>
    <row r="52" spans="1:17" ht="15.75">
      <c r="A52" s="59" t="s">
        <v>140</v>
      </c>
      <c r="B52" s="60" t="s">
        <v>153</v>
      </c>
      <c r="C52" s="65" t="s">
        <v>52</v>
      </c>
      <c r="D52" s="54">
        <f>E52+F52</f>
        <v>0</v>
      </c>
      <c r="E52" s="164"/>
      <c r="F52" s="54">
        <f>SUM(G52:N52)</f>
        <v>0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 ht="15.75">
      <c r="A53" s="59"/>
      <c r="B53" s="62" t="s">
        <v>154</v>
      </c>
      <c r="C53" s="63" t="s">
        <v>155</v>
      </c>
      <c r="D53" s="64">
        <f aca="true" t="shared" si="18" ref="D53:Q53">SUM(D54:D59)</f>
        <v>74775</v>
      </c>
      <c r="E53" s="64">
        <f t="shared" si="18"/>
        <v>9528</v>
      </c>
      <c r="F53" s="64">
        <f t="shared" si="18"/>
        <v>65247</v>
      </c>
      <c r="G53" s="64">
        <f t="shared" si="18"/>
        <v>24087</v>
      </c>
      <c r="H53" s="64">
        <f t="shared" si="18"/>
        <v>0</v>
      </c>
      <c r="I53" s="64">
        <f t="shared" si="18"/>
        <v>32600</v>
      </c>
      <c r="J53" s="64">
        <f t="shared" si="18"/>
        <v>8560</v>
      </c>
      <c r="K53" s="64">
        <f t="shared" si="18"/>
        <v>0</v>
      </c>
      <c r="L53" s="64">
        <f t="shared" si="18"/>
        <v>0</v>
      </c>
      <c r="M53" s="64">
        <f t="shared" si="18"/>
        <v>0</v>
      </c>
      <c r="N53" s="64">
        <f t="shared" si="18"/>
        <v>0</v>
      </c>
      <c r="O53" s="64">
        <f t="shared" si="18"/>
        <v>0</v>
      </c>
      <c r="P53" s="64">
        <f t="shared" si="18"/>
        <v>75731</v>
      </c>
      <c r="Q53" s="64">
        <f t="shared" si="18"/>
        <v>76800</v>
      </c>
    </row>
    <row r="54" spans="1:17" ht="15.75">
      <c r="A54" s="59" t="s">
        <v>142</v>
      </c>
      <c r="B54" s="60">
        <v>3291</v>
      </c>
      <c r="C54" s="65" t="s">
        <v>157</v>
      </c>
      <c r="D54" s="54">
        <f aca="true" t="shared" si="19" ref="D54:D59">E54+F54</f>
        <v>0</v>
      </c>
      <c r="E54" s="164"/>
      <c r="F54" s="54">
        <f aca="true" t="shared" si="20" ref="F54:F59">SUM(G54:N54)</f>
        <v>0</v>
      </c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</row>
    <row r="55" spans="1:17" ht="15.75">
      <c r="A55" s="59" t="s">
        <v>145</v>
      </c>
      <c r="B55" s="60" t="s">
        <v>159</v>
      </c>
      <c r="C55" s="65" t="s">
        <v>36</v>
      </c>
      <c r="D55" s="54">
        <f t="shared" si="19"/>
        <v>23240</v>
      </c>
      <c r="E55" s="164">
        <v>1240</v>
      </c>
      <c r="F55" s="54">
        <f t="shared" si="20"/>
        <v>22000</v>
      </c>
      <c r="G55" s="164"/>
      <c r="H55" s="164"/>
      <c r="I55" s="164">
        <v>22000</v>
      </c>
      <c r="J55" s="164"/>
      <c r="K55" s="164"/>
      <c r="L55" s="164"/>
      <c r="M55" s="164"/>
      <c r="N55" s="164"/>
      <c r="O55" s="164"/>
      <c r="P55" s="164">
        <v>23537</v>
      </c>
      <c r="Q55" s="164">
        <v>23869</v>
      </c>
    </row>
    <row r="56" spans="1:17" ht="15.75">
      <c r="A56" s="59"/>
      <c r="B56" s="60" t="s">
        <v>161</v>
      </c>
      <c r="C56" s="65" t="s">
        <v>162</v>
      </c>
      <c r="D56" s="54">
        <f t="shared" si="19"/>
        <v>2690</v>
      </c>
      <c r="E56" s="164">
        <v>1590</v>
      </c>
      <c r="F56" s="54">
        <f t="shared" si="20"/>
        <v>1100</v>
      </c>
      <c r="G56" s="164">
        <v>500</v>
      </c>
      <c r="H56" s="164"/>
      <c r="I56" s="164">
        <v>300</v>
      </c>
      <c r="J56" s="164">
        <v>300</v>
      </c>
      <c r="K56" s="164"/>
      <c r="L56" s="164"/>
      <c r="M56" s="164"/>
      <c r="N56" s="164"/>
      <c r="O56" s="164"/>
      <c r="P56" s="164">
        <v>2724</v>
      </c>
      <c r="Q56" s="164">
        <v>2763</v>
      </c>
    </row>
    <row r="57" spans="1:17" ht="15.75">
      <c r="A57" s="59" t="s">
        <v>147</v>
      </c>
      <c r="B57" s="60" t="s">
        <v>164</v>
      </c>
      <c r="C57" s="65" t="s">
        <v>165</v>
      </c>
      <c r="D57" s="54">
        <f t="shared" si="19"/>
        <v>3198</v>
      </c>
      <c r="E57" s="164">
        <v>98</v>
      </c>
      <c r="F57" s="54">
        <f t="shared" si="20"/>
        <v>3100</v>
      </c>
      <c r="G57" s="164"/>
      <c r="H57" s="164"/>
      <c r="I57" s="164">
        <v>3100</v>
      </c>
      <c r="J57" s="164"/>
      <c r="K57" s="164"/>
      <c r="L57" s="164"/>
      <c r="M57" s="164"/>
      <c r="N57" s="164"/>
      <c r="O57" s="164"/>
      <c r="P57" s="164">
        <v>3239</v>
      </c>
      <c r="Q57" s="164">
        <v>3285</v>
      </c>
    </row>
    <row r="58" spans="1:17" ht="15.75">
      <c r="A58" s="59"/>
      <c r="B58" s="60" t="s">
        <v>167</v>
      </c>
      <c r="C58" s="65" t="s">
        <v>46</v>
      </c>
      <c r="D58" s="54">
        <f t="shared" si="19"/>
        <v>23587</v>
      </c>
      <c r="E58" s="164"/>
      <c r="F58" s="54">
        <f t="shared" si="20"/>
        <v>23587</v>
      </c>
      <c r="G58" s="164">
        <v>23587</v>
      </c>
      <c r="H58" s="164"/>
      <c r="I58" s="164"/>
      <c r="J58" s="164"/>
      <c r="K58" s="164"/>
      <c r="L58" s="164"/>
      <c r="M58" s="164"/>
      <c r="N58" s="164"/>
      <c r="O58" s="164"/>
      <c r="P58" s="164">
        <v>23889</v>
      </c>
      <c r="Q58" s="164">
        <v>24226</v>
      </c>
    </row>
    <row r="59" spans="1:17" ht="15.75">
      <c r="A59" s="59" t="s">
        <v>149</v>
      </c>
      <c r="B59" s="60" t="s">
        <v>66</v>
      </c>
      <c r="C59" s="65" t="s">
        <v>8</v>
      </c>
      <c r="D59" s="54">
        <f t="shared" si="19"/>
        <v>22060</v>
      </c>
      <c r="E59" s="164">
        <v>6600</v>
      </c>
      <c r="F59" s="54">
        <f t="shared" si="20"/>
        <v>15460</v>
      </c>
      <c r="G59" s="164"/>
      <c r="H59" s="164"/>
      <c r="I59" s="164">
        <v>7200</v>
      </c>
      <c r="J59" s="164">
        <v>8260</v>
      </c>
      <c r="K59" s="164"/>
      <c r="L59" s="164"/>
      <c r="M59" s="164"/>
      <c r="N59" s="164"/>
      <c r="O59" s="164"/>
      <c r="P59" s="164">
        <v>22342</v>
      </c>
      <c r="Q59" s="164">
        <v>22657</v>
      </c>
    </row>
    <row r="60" spans="1:17" ht="15.75">
      <c r="A60" s="59"/>
      <c r="B60" s="62" t="s">
        <v>169</v>
      </c>
      <c r="C60" s="66" t="s">
        <v>170</v>
      </c>
      <c r="D60" s="64">
        <f aca="true" t="shared" si="21" ref="D60:Q60">SUM(D61,D64)</f>
        <v>6940</v>
      </c>
      <c r="E60" s="64">
        <f t="shared" si="21"/>
        <v>6930</v>
      </c>
      <c r="F60" s="64">
        <f t="shared" si="21"/>
        <v>10</v>
      </c>
      <c r="G60" s="64">
        <f t="shared" si="21"/>
        <v>0</v>
      </c>
      <c r="H60" s="64">
        <f t="shared" si="21"/>
        <v>10</v>
      </c>
      <c r="I60" s="64">
        <f t="shared" si="21"/>
        <v>0</v>
      </c>
      <c r="J60" s="64">
        <f t="shared" si="21"/>
        <v>0</v>
      </c>
      <c r="K60" s="64">
        <f t="shared" si="21"/>
        <v>0</v>
      </c>
      <c r="L60" s="64">
        <f t="shared" si="21"/>
        <v>0</v>
      </c>
      <c r="M60" s="64">
        <f t="shared" si="21"/>
        <v>0</v>
      </c>
      <c r="N60" s="64">
        <f t="shared" si="21"/>
        <v>0</v>
      </c>
      <c r="O60" s="64">
        <f t="shared" si="21"/>
        <v>0</v>
      </c>
      <c r="P60" s="64">
        <f t="shared" si="21"/>
        <v>7029</v>
      </c>
      <c r="Q60" s="64">
        <f t="shared" si="21"/>
        <v>7128</v>
      </c>
    </row>
    <row r="61" spans="1:17" ht="15.75">
      <c r="A61" s="59"/>
      <c r="B61" s="62" t="s">
        <v>171</v>
      </c>
      <c r="C61" s="66" t="s">
        <v>172</v>
      </c>
      <c r="D61" s="64">
        <f aca="true" t="shared" si="22" ref="D61:Q61">SUM(D62:D63)</f>
        <v>0</v>
      </c>
      <c r="E61" s="64">
        <f t="shared" si="22"/>
        <v>0</v>
      </c>
      <c r="F61" s="64">
        <f t="shared" si="22"/>
        <v>0</v>
      </c>
      <c r="G61" s="64">
        <f t="shared" si="22"/>
        <v>0</v>
      </c>
      <c r="H61" s="64">
        <f t="shared" si="22"/>
        <v>0</v>
      </c>
      <c r="I61" s="64">
        <f t="shared" si="22"/>
        <v>0</v>
      </c>
      <c r="J61" s="64">
        <f t="shared" si="22"/>
        <v>0</v>
      </c>
      <c r="K61" s="64">
        <f t="shared" si="22"/>
        <v>0</v>
      </c>
      <c r="L61" s="64">
        <f t="shared" si="22"/>
        <v>0</v>
      </c>
      <c r="M61" s="64">
        <f t="shared" si="22"/>
        <v>0</v>
      </c>
      <c r="N61" s="64">
        <f t="shared" si="22"/>
        <v>0</v>
      </c>
      <c r="O61" s="64">
        <f t="shared" si="22"/>
        <v>0</v>
      </c>
      <c r="P61" s="64">
        <f t="shared" si="22"/>
        <v>0</v>
      </c>
      <c r="Q61" s="64">
        <f t="shared" si="22"/>
        <v>0</v>
      </c>
    </row>
    <row r="62" spans="1:17" ht="15.75">
      <c r="A62" s="59"/>
      <c r="B62" s="60" t="s">
        <v>200</v>
      </c>
      <c r="C62" s="65" t="s">
        <v>201</v>
      </c>
      <c r="D62" s="54">
        <f>E62+F62</f>
        <v>0</v>
      </c>
      <c r="E62" s="164"/>
      <c r="F62" s="54">
        <f>SUM(G62:N62)</f>
        <v>0</v>
      </c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7" ht="15.75">
      <c r="A63" s="59"/>
      <c r="B63" s="60" t="s">
        <v>173</v>
      </c>
      <c r="C63" s="65" t="s">
        <v>174</v>
      </c>
      <c r="D63" s="54">
        <f>E63+F63</f>
        <v>0</v>
      </c>
      <c r="E63" s="164"/>
      <c r="F63" s="54">
        <f>SUM(G63:N63)</f>
        <v>0</v>
      </c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1:17" ht="15.75">
      <c r="A64" s="59"/>
      <c r="B64" s="62" t="s">
        <v>175</v>
      </c>
      <c r="C64" s="66" t="s">
        <v>176</v>
      </c>
      <c r="D64" s="64">
        <f>SUM(D65:D68)</f>
        <v>6940</v>
      </c>
      <c r="E64" s="64">
        <f aca="true" t="shared" si="23" ref="E64:Q64">SUM(E65:E68)</f>
        <v>6930</v>
      </c>
      <c r="F64" s="64">
        <f t="shared" si="23"/>
        <v>10</v>
      </c>
      <c r="G64" s="64">
        <f t="shared" si="23"/>
        <v>0</v>
      </c>
      <c r="H64" s="64">
        <f t="shared" si="23"/>
        <v>10</v>
      </c>
      <c r="I64" s="64">
        <f t="shared" si="23"/>
        <v>0</v>
      </c>
      <c r="J64" s="64">
        <f t="shared" si="23"/>
        <v>0</v>
      </c>
      <c r="K64" s="64">
        <f t="shared" si="23"/>
        <v>0</v>
      </c>
      <c r="L64" s="64">
        <f t="shared" si="23"/>
        <v>0</v>
      </c>
      <c r="M64" s="64">
        <f t="shared" si="23"/>
        <v>0</v>
      </c>
      <c r="N64" s="64">
        <f t="shared" si="23"/>
        <v>0</v>
      </c>
      <c r="O64" s="64">
        <f t="shared" si="23"/>
        <v>0</v>
      </c>
      <c r="P64" s="64">
        <f t="shared" si="23"/>
        <v>7029</v>
      </c>
      <c r="Q64" s="64">
        <f t="shared" si="23"/>
        <v>7128</v>
      </c>
    </row>
    <row r="65" spans="1:17" ht="15.75">
      <c r="A65" s="59" t="s">
        <v>152</v>
      </c>
      <c r="B65" s="60" t="s">
        <v>177</v>
      </c>
      <c r="C65" s="65" t="s">
        <v>37</v>
      </c>
      <c r="D65" s="54">
        <f>E65+F65</f>
        <v>5080</v>
      </c>
      <c r="E65" s="164">
        <v>5080</v>
      </c>
      <c r="F65" s="54">
        <f>SUM(G65:N65)</f>
        <v>0</v>
      </c>
      <c r="G65" s="164"/>
      <c r="H65" s="164"/>
      <c r="I65" s="164"/>
      <c r="J65" s="164"/>
      <c r="K65" s="164"/>
      <c r="L65" s="164"/>
      <c r="M65" s="164"/>
      <c r="N65" s="164"/>
      <c r="O65" s="164"/>
      <c r="P65" s="164">
        <v>5145</v>
      </c>
      <c r="Q65" s="164">
        <v>5218</v>
      </c>
    </row>
    <row r="66" spans="1:17" s="33" customFormat="1" ht="15.75">
      <c r="A66" s="51"/>
      <c r="B66" s="104" t="s">
        <v>260</v>
      </c>
      <c r="C66" s="105" t="s">
        <v>261</v>
      </c>
      <c r="D66" s="54">
        <f>E66+F66</f>
        <v>0</v>
      </c>
      <c r="E66" s="164"/>
      <c r="F66" s="54">
        <f>SUM(G66:N66)</f>
        <v>0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1:17" s="33" customFormat="1" ht="15.75">
      <c r="A67" s="51"/>
      <c r="B67" s="52" t="s">
        <v>179</v>
      </c>
      <c r="C67" s="53" t="s">
        <v>47</v>
      </c>
      <c r="D67" s="54">
        <f>E67+F67</f>
        <v>1080</v>
      </c>
      <c r="E67" s="164">
        <v>1080</v>
      </c>
      <c r="F67" s="54">
        <f>SUM(G67:N67)</f>
        <v>0</v>
      </c>
      <c r="G67" s="164"/>
      <c r="H67" s="164"/>
      <c r="I67" s="164"/>
      <c r="J67" s="164"/>
      <c r="K67" s="164"/>
      <c r="L67" s="164"/>
      <c r="M67" s="164"/>
      <c r="N67" s="164"/>
      <c r="O67" s="164"/>
      <c r="P67" s="164">
        <v>1094</v>
      </c>
      <c r="Q67" s="164">
        <v>1109</v>
      </c>
    </row>
    <row r="68" spans="1:17" s="33" customFormat="1" ht="15.75">
      <c r="A68" s="51"/>
      <c r="B68" s="104" t="s">
        <v>225</v>
      </c>
      <c r="C68" s="105" t="s">
        <v>226</v>
      </c>
      <c r="D68" s="54">
        <f>E68+F68</f>
        <v>780</v>
      </c>
      <c r="E68" s="164">
        <v>770</v>
      </c>
      <c r="F68" s="54">
        <f>SUM(G68:N68)</f>
        <v>10</v>
      </c>
      <c r="G68" s="164"/>
      <c r="H68" s="164">
        <v>10</v>
      </c>
      <c r="I68" s="164"/>
      <c r="J68" s="164"/>
      <c r="K68" s="164"/>
      <c r="L68" s="164"/>
      <c r="M68" s="164"/>
      <c r="N68" s="164"/>
      <c r="O68" s="164"/>
      <c r="P68" s="164">
        <v>790</v>
      </c>
      <c r="Q68" s="164">
        <v>801</v>
      </c>
    </row>
    <row r="69" spans="1:17" s="33" customFormat="1" ht="15.75">
      <c r="A69" s="51"/>
      <c r="B69" s="67" t="s">
        <v>183</v>
      </c>
      <c r="C69" s="100" t="s">
        <v>202</v>
      </c>
      <c r="D69" s="106">
        <f>D70+D72+D74</f>
        <v>0</v>
      </c>
      <c r="E69" s="106">
        <f aca="true" t="shared" si="24" ref="E69:Q69">E70+E72+E74</f>
        <v>0</v>
      </c>
      <c r="F69" s="106">
        <f t="shared" si="24"/>
        <v>0</v>
      </c>
      <c r="G69" s="106">
        <f t="shared" si="24"/>
        <v>0</v>
      </c>
      <c r="H69" s="106">
        <f t="shared" si="24"/>
        <v>0</v>
      </c>
      <c r="I69" s="106">
        <f t="shared" si="24"/>
        <v>0</v>
      </c>
      <c r="J69" s="106">
        <f t="shared" si="24"/>
        <v>0</v>
      </c>
      <c r="K69" s="106">
        <f t="shared" si="24"/>
        <v>0</v>
      </c>
      <c r="L69" s="106">
        <f t="shared" si="24"/>
        <v>0</v>
      </c>
      <c r="M69" s="106">
        <f t="shared" si="24"/>
        <v>0</v>
      </c>
      <c r="N69" s="106">
        <f t="shared" si="24"/>
        <v>0</v>
      </c>
      <c r="O69" s="106">
        <f t="shared" si="24"/>
        <v>0</v>
      </c>
      <c r="P69" s="106">
        <f t="shared" si="24"/>
        <v>0</v>
      </c>
      <c r="Q69" s="106">
        <f t="shared" si="24"/>
        <v>0</v>
      </c>
    </row>
    <row r="70" spans="1:17" s="33" customFormat="1" ht="15.75">
      <c r="A70" s="51"/>
      <c r="B70" s="67" t="s">
        <v>203</v>
      </c>
      <c r="C70" s="68" t="s">
        <v>210</v>
      </c>
      <c r="D70" s="106">
        <f aca="true" t="shared" si="25" ref="D70:Q70">D71</f>
        <v>0</v>
      </c>
      <c r="E70" s="106">
        <f t="shared" si="25"/>
        <v>0</v>
      </c>
      <c r="F70" s="106">
        <f t="shared" si="25"/>
        <v>0</v>
      </c>
      <c r="G70" s="106">
        <f t="shared" si="25"/>
        <v>0</v>
      </c>
      <c r="H70" s="106">
        <f t="shared" si="25"/>
        <v>0</v>
      </c>
      <c r="I70" s="106">
        <f t="shared" si="25"/>
        <v>0</v>
      </c>
      <c r="J70" s="106">
        <f t="shared" si="25"/>
        <v>0</v>
      </c>
      <c r="K70" s="106">
        <f t="shared" si="25"/>
        <v>0</v>
      </c>
      <c r="L70" s="106">
        <f t="shared" si="25"/>
        <v>0</v>
      </c>
      <c r="M70" s="106">
        <f t="shared" si="25"/>
        <v>0</v>
      </c>
      <c r="N70" s="106">
        <f t="shared" si="25"/>
        <v>0</v>
      </c>
      <c r="O70" s="106">
        <f t="shared" si="25"/>
        <v>0</v>
      </c>
      <c r="P70" s="106">
        <f t="shared" si="25"/>
        <v>0</v>
      </c>
      <c r="Q70" s="106">
        <f t="shared" si="25"/>
        <v>0</v>
      </c>
    </row>
    <row r="71" spans="1:17" s="33" customFormat="1" ht="15.75">
      <c r="A71" s="51"/>
      <c r="B71" s="52" t="s">
        <v>197</v>
      </c>
      <c r="C71" s="53" t="s">
        <v>449</v>
      </c>
      <c r="D71" s="54">
        <f>E71+F71</f>
        <v>0</v>
      </c>
      <c r="E71" s="164"/>
      <c r="F71" s="54">
        <f>SUM(G71:N71)</f>
        <v>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1:17" s="33" customFormat="1" ht="15.75">
      <c r="A72" s="51"/>
      <c r="B72" s="67" t="s">
        <v>262</v>
      </c>
      <c r="C72" s="137" t="s">
        <v>264</v>
      </c>
      <c r="D72" s="106">
        <f>D73</f>
        <v>0</v>
      </c>
      <c r="E72" s="106">
        <f aca="true" t="shared" si="26" ref="E72:Q72">E73</f>
        <v>0</v>
      </c>
      <c r="F72" s="106">
        <f t="shared" si="26"/>
        <v>0</v>
      </c>
      <c r="G72" s="106">
        <f t="shared" si="26"/>
        <v>0</v>
      </c>
      <c r="H72" s="106">
        <f t="shared" si="26"/>
        <v>0</v>
      </c>
      <c r="I72" s="106">
        <f t="shared" si="26"/>
        <v>0</v>
      </c>
      <c r="J72" s="106">
        <f t="shared" si="26"/>
        <v>0</v>
      </c>
      <c r="K72" s="106">
        <f t="shared" si="26"/>
        <v>0</v>
      </c>
      <c r="L72" s="106">
        <f t="shared" si="26"/>
        <v>0</v>
      </c>
      <c r="M72" s="106">
        <f t="shared" si="26"/>
        <v>0</v>
      </c>
      <c r="N72" s="106">
        <f t="shared" si="26"/>
        <v>0</v>
      </c>
      <c r="O72" s="106">
        <f t="shared" si="26"/>
        <v>0</v>
      </c>
      <c r="P72" s="106">
        <f t="shared" si="26"/>
        <v>0</v>
      </c>
      <c r="Q72" s="106">
        <f t="shared" si="26"/>
        <v>0</v>
      </c>
    </row>
    <row r="73" spans="1:17" s="33" customFormat="1" ht="15.75">
      <c r="A73" s="51"/>
      <c r="B73" s="104" t="s">
        <v>263</v>
      </c>
      <c r="C73" s="105" t="s">
        <v>264</v>
      </c>
      <c r="D73" s="54">
        <f>E73+F73</f>
        <v>0</v>
      </c>
      <c r="E73" s="164"/>
      <c r="F73" s="54">
        <f>SUM(G73:N73)</f>
        <v>0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1:17" s="33" customFormat="1" ht="15.75">
      <c r="A74" s="51"/>
      <c r="B74" s="67" t="s">
        <v>265</v>
      </c>
      <c r="C74" s="138" t="s">
        <v>450</v>
      </c>
      <c r="D74" s="106">
        <f>D75</f>
        <v>0</v>
      </c>
      <c r="E74" s="106">
        <f aca="true" t="shared" si="27" ref="E74:Q74">E75</f>
        <v>0</v>
      </c>
      <c r="F74" s="106">
        <f t="shared" si="27"/>
        <v>0</v>
      </c>
      <c r="G74" s="106">
        <f t="shared" si="27"/>
        <v>0</v>
      </c>
      <c r="H74" s="106">
        <f t="shared" si="27"/>
        <v>0</v>
      </c>
      <c r="I74" s="106">
        <f t="shared" si="27"/>
        <v>0</v>
      </c>
      <c r="J74" s="106">
        <f t="shared" si="27"/>
        <v>0</v>
      </c>
      <c r="K74" s="106">
        <f t="shared" si="27"/>
        <v>0</v>
      </c>
      <c r="L74" s="106">
        <f t="shared" si="27"/>
        <v>0</v>
      </c>
      <c r="M74" s="106">
        <f t="shared" si="27"/>
        <v>0</v>
      </c>
      <c r="N74" s="106">
        <f t="shared" si="27"/>
        <v>0</v>
      </c>
      <c r="O74" s="106">
        <f t="shared" si="27"/>
        <v>0</v>
      </c>
      <c r="P74" s="106">
        <f t="shared" si="27"/>
        <v>0</v>
      </c>
      <c r="Q74" s="106">
        <f t="shared" si="27"/>
        <v>0</v>
      </c>
    </row>
    <row r="75" spans="1:17" s="33" customFormat="1" ht="15.75">
      <c r="A75" s="51"/>
      <c r="B75" s="104" t="s">
        <v>266</v>
      </c>
      <c r="C75" s="105" t="s">
        <v>267</v>
      </c>
      <c r="D75" s="54">
        <f>E75+F75</f>
        <v>0</v>
      </c>
      <c r="E75" s="164"/>
      <c r="F75" s="54">
        <f>SUM(G75:N75)</f>
        <v>0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1:17" s="33" customFormat="1" ht="31.5">
      <c r="A76" s="51"/>
      <c r="B76" s="67" t="s">
        <v>184</v>
      </c>
      <c r="C76" s="100" t="s">
        <v>204</v>
      </c>
      <c r="D76" s="106">
        <f aca="true" t="shared" si="28" ref="D76:Q76">D77</f>
        <v>0</v>
      </c>
      <c r="E76" s="106">
        <f t="shared" si="28"/>
        <v>0</v>
      </c>
      <c r="F76" s="106">
        <f t="shared" si="28"/>
        <v>0</v>
      </c>
      <c r="G76" s="106">
        <f t="shared" si="28"/>
        <v>0</v>
      </c>
      <c r="H76" s="106">
        <f t="shared" si="28"/>
        <v>0</v>
      </c>
      <c r="I76" s="106">
        <f t="shared" si="28"/>
        <v>0</v>
      </c>
      <c r="J76" s="106">
        <f t="shared" si="28"/>
        <v>0</v>
      </c>
      <c r="K76" s="106">
        <f t="shared" si="28"/>
        <v>0</v>
      </c>
      <c r="L76" s="106">
        <f t="shared" si="28"/>
        <v>0</v>
      </c>
      <c r="M76" s="106">
        <f t="shared" si="28"/>
        <v>0</v>
      </c>
      <c r="N76" s="106">
        <f t="shared" si="28"/>
        <v>0</v>
      </c>
      <c r="O76" s="106">
        <f t="shared" si="28"/>
        <v>0</v>
      </c>
      <c r="P76" s="106">
        <f t="shared" si="28"/>
        <v>0</v>
      </c>
      <c r="Q76" s="106">
        <f t="shared" si="28"/>
        <v>0</v>
      </c>
    </row>
    <row r="77" spans="1:17" s="33" customFormat="1" ht="31.5">
      <c r="A77" s="51"/>
      <c r="B77" s="67" t="s">
        <v>205</v>
      </c>
      <c r="C77" s="70" t="s">
        <v>211</v>
      </c>
      <c r="D77" s="106">
        <f>D78+D79</f>
        <v>0</v>
      </c>
      <c r="E77" s="106">
        <f aca="true" t="shared" si="29" ref="E77:Q77">E78+E79</f>
        <v>0</v>
      </c>
      <c r="F77" s="106">
        <f t="shared" si="29"/>
        <v>0</v>
      </c>
      <c r="G77" s="106">
        <f t="shared" si="29"/>
        <v>0</v>
      </c>
      <c r="H77" s="106">
        <f t="shared" si="29"/>
        <v>0</v>
      </c>
      <c r="I77" s="106">
        <f t="shared" si="29"/>
        <v>0</v>
      </c>
      <c r="J77" s="106">
        <f t="shared" si="29"/>
        <v>0</v>
      </c>
      <c r="K77" s="106">
        <f t="shared" si="29"/>
        <v>0</v>
      </c>
      <c r="L77" s="106">
        <f t="shared" si="29"/>
        <v>0</v>
      </c>
      <c r="M77" s="106">
        <f t="shared" si="29"/>
        <v>0</v>
      </c>
      <c r="N77" s="106">
        <f t="shared" si="29"/>
        <v>0</v>
      </c>
      <c r="O77" s="106">
        <f t="shared" si="29"/>
        <v>0</v>
      </c>
      <c r="P77" s="106">
        <f t="shared" si="29"/>
        <v>0</v>
      </c>
      <c r="Q77" s="106">
        <f t="shared" si="29"/>
        <v>0</v>
      </c>
    </row>
    <row r="78" spans="1:17" s="33" customFormat="1" ht="15.75">
      <c r="A78" s="51"/>
      <c r="B78" s="52" t="s">
        <v>206</v>
      </c>
      <c r="C78" s="53" t="s">
        <v>50</v>
      </c>
      <c r="D78" s="54">
        <f>E78+F78</f>
        <v>0</v>
      </c>
      <c r="E78" s="164"/>
      <c r="F78" s="54">
        <f>SUM(G78:N78)</f>
        <v>0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1:17" s="33" customFormat="1" ht="15.75">
      <c r="A79" s="51"/>
      <c r="B79" s="104" t="s">
        <v>198</v>
      </c>
      <c r="C79" s="105" t="s">
        <v>55</v>
      </c>
      <c r="D79" s="54">
        <f>E79+F79</f>
        <v>0</v>
      </c>
      <c r="E79" s="164"/>
      <c r="F79" s="54">
        <f>SUM(G79:N79)</f>
        <v>0</v>
      </c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1:17" s="33" customFormat="1" ht="15.75">
      <c r="A80" s="51"/>
      <c r="B80" s="67" t="s">
        <v>186</v>
      </c>
      <c r="C80" s="68" t="s">
        <v>207</v>
      </c>
      <c r="D80" s="106">
        <f>SUM(D81,D83)</f>
        <v>0</v>
      </c>
      <c r="E80" s="106">
        <f aca="true" t="shared" si="30" ref="E80:Q80">SUM(E81,E83)</f>
        <v>0</v>
      </c>
      <c r="F80" s="106">
        <f t="shared" si="30"/>
        <v>0</v>
      </c>
      <c r="G80" s="106">
        <f t="shared" si="30"/>
        <v>0</v>
      </c>
      <c r="H80" s="106">
        <f t="shared" si="30"/>
        <v>0</v>
      </c>
      <c r="I80" s="106">
        <f t="shared" si="30"/>
        <v>0</v>
      </c>
      <c r="J80" s="106">
        <f t="shared" si="30"/>
        <v>0</v>
      </c>
      <c r="K80" s="106">
        <f t="shared" si="30"/>
        <v>0</v>
      </c>
      <c r="L80" s="106">
        <f t="shared" si="30"/>
        <v>0</v>
      </c>
      <c r="M80" s="106">
        <f t="shared" si="30"/>
        <v>0</v>
      </c>
      <c r="N80" s="106">
        <f t="shared" si="30"/>
        <v>0</v>
      </c>
      <c r="O80" s="106">
        <f t="shared" si="30"/>
        <v>0</v>
      </c>
      <c r="P80" s="106">
        <f t="shared" si="30"/>
        <v>0</v>
      </c>
      <c r="Q80" s="106">
        <f t="shared" si="30"/>
        <v>0</v>
      </c>
    </row>
    <row r="81" spans="1:17" s="33" customFormat="1" ht="15.75">
      <c r="A81" s="51"/>
      <c r="B81" s="67" t="s">
        <v>208</v>
      </c>
      <c r="C81" s="68" t="s">
        <v>213</v>
      </c>
      <c r="D81" s="106">
        <f aca="true" t="shared" si="31" ref="D81:Q81">D82</f>
        <v>0</v>
      </c>
      <c r="E81" s="106">
        <f t="shared" si="31"/>
        <v>0</v>
      </c>
      <c r="F81" s="106">
        <f t="shared" si="31"/>
        <v>0</v>
      </c>
      <c r="G81" s="106">
        <f t="shared" si="31"/>
        <v>0</v>
      </c>
      <c r="H81" s="106">
        <f t="shared" si="31"/>
        <v>0</v>
      </c>
      <c r="I81" s="106">
        <f t="shared" si="31"/>
        <v>0</v>
      </c>
      <c r="J81" s="106">
        <f t="shared" si="31"/>
        <v>0</v>
      </c>
      <c r="K81" s="106">
        <f t="shared" si="31"/>
        <v>0</v>
      </c>
      <c r="L81" s="106">
        <f t="shared" si="31"/>
        <v>0</v>
      </c>
      <c r="M81" s="106">
        <f t="shared" si="31"/>
        <v>0</v>
      </c>
      <c r="N81" s="106">
        <f t="shared" si="31"/>
        <v>0</v>
      </c>
      <c r="O81" s="106">
        <f t="shared" si="31"/>
        <v>0</v>
      </c>
      <c r="P81" s="106">
        <f t="shared" si="31"/>
        <v>0</v>
      </c>
      <c r="Q81" s="106">
        <f t="shared" si="31"/>
        <v>0</v>
      </c>
    </row>
    <row r="82" spans="1:17" s="33" customFormat="1" ht="15.75">
      <c r="A82" s="51"/>
      <c r="B82" s="52" t="s">
        <v>67</v>
      </c>
      <c r="C82" s="53" t="s">
        <v>9</v>
      </c>
      <c r="D82" s="54">
        <f>E82+F82</f>
        <v>0</v>
      </c>
      <c r="E82" s="164"/>
      <c r="F82" s="54">
        <f>SUM(G82:N82)</f>
        <v>0</v>
      </c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1:17" s="33" customFormat="1" ht="15.75">
      <c r="A83" s="51"/>
      <c r="B83" s="67" t="s">
        <v>268</v>
      </c>
      <c r="C83" s="138" t="s">
        <v>451</v>
      </c>
      <c r="D83" s="106">
        <f>SUM(D84:D86)</f>
        <v>0</v>
      </c>
      <c r="E83" s="106">
        <f aca="true" t="shared" si="32" ref="E83:Q83">SUM(E84:E86)</f>
        <v>0</v>
      </c>
      <c r="F83" s="106">
        <f t="shared" si="32"/>
        <v>0</v>
      </c>
      <c r="G83" s="106">
        <f t="shared" si="32"/>
        <v>0</v>
      </c>
      <c r="H83" s="106">
        <f t="shared" si="32"/>
        <v>0</v>
      </c>
      <c r="I83" s="106">
        <f t="shared" si="32"/>
        <v>0</v>
      </c>
      <c r="J83" s="106">
        <f t="shared" si="32"/>
        <v>0</v>
      </c>
      <c r="K83" s="106">
        <f t="shared" si="32"/>
        <v>0</v>
      </c>
      <c r="L83" s="106">
        <f t="shared" si="32"/>
        <v>0</v>
      </c>
      <c r="M83" s="106">
        <f t="shared" si="32"/>
        <v>0</v>
      </c>
      <c r="N83" s="106">
        <f t="shared" si="32"/>
        <v>0</v>
      </c>
      <c r="O83" s="106">
        <f t="shared" si="32"/>
        <v>0</v>
      </c>
      <c r="P83" s="106">
        <f t="shared" si="32"/>
        <v>0</v>
      </c>
      <c r="Q83" s="106">
        <f t="shared" si="32"/>
        <v>0</v>
      </c>
    </row>
    <row r="84" spans="1:17" s="33" customFormat="1" ht="15.75">
      <c r="A84" s="51"/>
      <c r="B84" s="104" t="s">
        <v>269</v>
      </c>
      <c r="C84" s="107" t="s">
        <v>270</v>
      </c>
      <c r="D84" s="54">
        <f>E84+F84</f>
        <v>0</v>
      </c>
      <c r="E84" s="164"/>
      <c r="F84" s="54">
        <f>SUM(G84:N84)</f>
        <v>0</v>
      </c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1:17" s="33" customFormat="1" ht="15.75">
      <c r="A85" s="51"/>
      <c r="B85" s="104" t="s">
        <v>271</v>
      </c>
      <c r="C85" s="107" t="s">
        <v>272</v>
      </c>
      <c r="D85" s="54">
        <f>E85+F85</f>
        <v>0</v>
      </c>
      <c r="E85" s="164"/>
      <c r="F85" s="54">
        <f>SUM(G85:N85)</f>
        <v>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1:17" s="33" customFormat="1" ht="15.75">
      <c r="A86" s="51"/>
      <c r="B86" s="104" t="s">
        <v>273</v>
      </c>
      <c r="C86" s="107" t="s">
        <v>274</v>
      </c>
      <c r="D86" s="54">
        <f>E86+F86</f>
        <v>0</v>
      </c>
      <c r="E86" s="164"/>
      <c r="F86" s="54">
        <f>SUM(G86:N86)</f>
        <v>0</v>
      </c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1:17" s="73" customFormat="1" ht="32.25" customHeight="1">
      <c r="A87" s="228" t="s">
        <v>227</v>
      </c>
      <c r="B87" s="229"/>
      <c r="C87" s="229"/>
      <c r="D87" s="72">
        <f aca="true" t="shared" si="33" ref="D87:Q87">D88</f>
        <v>43000</v>
      </c>
      <c r="E87" s="72">
        <f t="shared" si="33"/>
        <v>20000</v>
      </c>
      <c r="F87" s="72">
        <f t="shared" si="33"/>
        <v>23000</v>
      </c>
      <c r="G87" s="72">
        <f t="shared" si="33"/>
        <v>0</v>
      </c>
      <c r="H87" s="72">
        <f t="shared" si="33"/>
        <v>0</v>
      </c>
      <c r="I87" s="72">
        <f t="shared" si="33"/>
        <v>0</v>
      </c>
      <c r="J87" s="72">
        <f t="shared" si="33"/>
        <v>23000</v>
      </c>
      <c r="K87" s="72">
        <f t="shared" si="33"/>
        <v>0</v>
      </c>
      <c r="L87" s="72">
        <f t="shared" si="33"/>
        <v>0</v>
      </c>
      <c r="M87" s="72">
        <f t="shared" si="33"/>
        <v>0</v>
      </c>
      <c r="N87" s="72">
        <f t="shared" si="33"/>
        <v>0</v>
      </c>
      <c r="O87" s="72">
        <f t="shared" si="33"/>
        <v>0</v>
      </c>
      <c r="P87" s="72">
        <f t="shared" si="33"/>
        <v>43550</v>
      </c>
      <c r="Q87" s="72">
        <f t="shared" si="33"/>
        <v>44164</v>
      </c>
    </row>
    <row r="88" spans="1:17" s="73" customFormat="1" ht="15.75">
      <c r="A88" s="74"/>
      <c r="B88" s="75">
        <v>4</v>
      </c>
      <c r="C88" s="50" t="s">
        <v>17</v>
      </c>
      <c r="D88" s="47">
        <f>D93+D89+D109</f>
        <v>43000</v>
      </c>
      <c r="E88" s="47">
        <f aca="true" t="shared" si="34" ref="E88:Q88">E93+E89+E109</f>
        <v>20000</v>
      </c>
      <c r="F88" s="47">
        <f t="shared" si="34"/>
        <v>23000</v>
      </c>
      <c r="G88" s="47">
        <f t="shared" si="34"/>
        <v>0</v>
      </c>
      <c r="H88" s="47">
        <f t="shared" si="34"/>
        <v>0</v>
      </c>
      <c r="I88" s="47">
        <f t="shared" si="34"/>
        <v>0</v>
      </c>
      <c r="J88" s="47">
        <f t="shared" si="34"/>
        <v>23000</v>
      </c>
      <c r="K88" s="47">
        <f t="shared" si="34"/>
        <v>0</v>
      </c>
      <c r="L88" s="47">
        <f t="shared" si="34"/>
        <v>0</v>
      </c>
      <c r="M88" s="47">
        <f t="shared" si="34"/>
        <v>0</v>
      </c>
      <c r="N88" s="47">
        <f t="shared" si="34"/>
        <v>0</v>
      </c>
      <c r="O88" s="47">
        <f t="shared" si="34"/>
        <v>0</v>
      </c>
      <c r="P88" s="47">
        <f t="shared" si="34"/>
        <v>43550</v>
      </c>
      <c r="Q88" s="47">
        <f t="shared" si="34"/>
        <v>44164</v>
      </c>
    </row>
    <row r="89" spans="1:17" s="73" customFormat="1" ht="15.75">
      <c r="A89" s="74"/>
      <c r="B89" s="75">
        <v>41</v>
      </c>
      <c r="C89" s="139" t="s">
        <v>452</v>
      </c>
      <c r="D89" s="47">
        <f>D90</f>
        <v>0</v>
      </c>
      <c r="E89" s="47">
        <f aca="true" t="shared" si="35" ref="E89:Q89">E90</f>
        <v>0</v>
      </c>
      <c r="F89" s="47">
        <f t="shared" si="35"/>
        <v>0</v>
      </c>
      <c r="G89" s="47">
        <f t="shared" si="35"/>
        <v>0</v>
      </c>
      <c r="H89" s="47">
        <f t="shared" si="35"/>
        <v>0</v>
      </c>
      <c r="I89" s="47">
        <f t="shared" si="35"/>
        <v>0</v>
      </c>
      <c r="J89" s="47">
        <f t="shared" si="35"/>
        <v>0</v>
      </c>
      <c r="K89" s="47">
        <f t="shared" si="35"/>
        <v>0</v>
      </c>
      <c r="L89" s="47">
        <f t="shared" si="35"/>
        <v>0</v>
      </c>
      <c r="M89" s="47">
        <f t="shared" si="35"/>
        <v>0</v>
      </c>
      <c r="N89" s="47">
        <f t="shared" si="35"/>
        <v>0</v>
      </c>
      <c r="O89" s="47">
        <f t="shared" si="35"/>
        <v>0</v>
      </c>
      <c r="P89" s="47">
        <f t="shared" si="35"/>
        <v>0</v>
      </c>
      <c r="Q89" s="47">
        <f t="shared" si="35"/>
        <v>0</v>
      </c>
    </row>
    <row r="90" spans="1:17" s="73" customFormat="1" ht="15.75">
      <c r="A90" s="74"/>
      <c r="B90" s="75">
        <v>412</v>
      </c>
      <c r="C90" s="139" t="s">
        <v>453</v>
      </c>
      <c r="D90" s="47">
        <f>D91+D92</f>
        <v>0</v>
      </c>
      <c r="E90" s="47">
        <f aca="true" t="shared" si="36" ref="E90:Q90">E91+E92</f>
        <v>0</v>
      </c>
      <c r="F90" s="47">
        <f t="shared" si="36"/>
        <v>0</v>
      </c>
      <c r="G90" s="47">
        <f t="shared" si="36"/>
        <v>0</v>
      </c>
      <c r="H90" s="47">
        <f t="shared" si="36"/>
        <v>0</v>
      </c>
      <c r="I90" s="47">
        <f t="shared" si="36"/>
        <v>0</v>
      </c>
      <c r="J90" s="47">
        <f t="shared" si="36"/>
        <v>0</v>
      </c>
      <c r="K90" s="47">
        <f t="shared" si="36"/>
        <v>0</v>
      </c>
      <c r="L90" s="47">
        <f t="shared" si="36"/>
        <v>0</v>
      </c>
      <c r="M90" s="47">
        <f t="shared" si="36"/>
        <v>0</v>
      </c>
      <c r="N90" s="47">
        <f t="shared" si="36"/>
        <v>0</v>
      </c>
      <c r="O90" s="47">
        <f t="shared" si="36"/>
        <v>0</v>
      </c>
      <c r="P90" s="47">
        <f t="shared" si="36"/>
        <v>0</v>
      </c>
      <c r="Q90" s="47">
        <f t="shared" si="36"/>
        <v>0</v>
      </c>
    </row>
    <row r="91" spans="1:17" s="73" customFormat="1" ht="15.75">
      <c r="A91" s="74"/>
      <c r="B91" s="104" t="s">
        <v>275</v>
      </c>
      <c r="C91" s="107" t="s">
        <v>276</v>
      </c>
      <c r="D91" s="54">
        <f>E91+F91</f>
        <v>0</v>
      </c>
      <c r="E91" s="164"/>
      <c r="F91" s="54">
        <f>SUM(G91:N91)</f>
        <v>0</v>
      </c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1:17" s="73" customFormat="1" ht="15.75">
      <c r="A92" s="74"/>
      <c r="B92" s="104" t="s">
        <v>209</v>
      </c>
      <c r="C92" s="107" t="s">
        <v>51</v>
      </c>
      <c r="D92" s="54">
        <f>E92+F92</f>
        <v>0</v>
      </c>
      <c r="E92" s="164"/>
      <c r="F92" s="54">
        <f>SUM(G92:N92)</f>
        <v>0</v>
      </c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1:17" s="73" customFormat="1" ht="34.5" customHeight="1">
      <c r="A93" s="74"/>
      <c r="B93" s="75">
        <v>42</v>
      </c>
      <c r="C93" s="99" t="s">
        <v>214</v>
      </c>
      <c r="D93" s="47">
        <f>SUM(D94,D96,D104,D106)</f>
        <v>43000</v>
      </c>
      <c r="E93" s="47">
        <f aca="true" t="shared" si="37" ref="E93:Q93">SUM(E94,E96,E104,E106)</f>
        <v>20000</v>
      </c>
      <c r="F93" s="47">
        <f t="shared" si="37"/>
        <v>23000</v>
      </c>
      <c r="G93" s="47">
        <f t="shared" si="37"/>
        <v>0</v>
      </c>
      <c r="H93" s="47">
        <f t="shared" si="37"/>
        <v>0</v>
      </c>
      <c r="I93" s="47">
        <f t="shared" si="37"/>
        <v>0</v>
      </c>
      <c r="J93" s="47">
        <f t="shared" si="37"/>
        <v>23000</v>
      </c>
      <c r="K93" s="47">
        <f t="shared" si="37"/>
        <v>0</v>
      </c>
      <c r="L93" s="47">
        <f t="shared" si="37"/>
        <v>0</v>
      </c>
      <c r="M93" s="47">
        <f t="shared" si="37"/>
        <v>0</v>
      </c>
      <c r="N93" s="47">
        <f t="shared" si="37"/>
        <v>0</v>
      </c>
      <c r="O93" s="47">
        <f t="shared" si="37"/>
        <v>0</v>
      </c>
      <c r="P93" s="47">
        <f t="shared" si="37"/>
        <v>43550</v>
      </c>
      <c r="Q93" s="47">
        <f t="shared" si="37"/>
        <v>44164</v>
      </c>
    </row>
    <row r="94" spans="1:17" s="73" customFormat="1" ht="15.75">
      <c r="A94" s="74"/>
      <c r="B94" s="75">
        <v>421</v>
      </c>
      <c r="C94" s="50" t="s">
        <v>212</v>
      </c>
      <c r="D94" s="47">
        <f aca="true" t="shared" si="38" ref="D94:Q94">D95</f>
        <v>0</v>
      </c>
      <c r="E94" s="47">
        <f t="shared" si="38"/>
        <v>0</v>
      </c>
      <c r="F94" s="47">
        <f t="shared" si="38"/>
        <v>0</v>
      </c>
      <c r="G94" s="47">
        <f t="shared" si="38"/>
        <v>0</v>
      </c>
      <c r="H94" s="47">
        <f t="shared" si="38"/>
        <v>0</v>
      </c>
      <c r="I94" s="47">
        <f t="shared" si="38"/>
        <v>0</v>
      </c>
      <c r="J94" s="47">
        <f t="shared" si="38"/>
        <v>0</v>
      </c>
      <c r="K94" s="47">
        <f t="shared" si="38"/>
        <v>0</v>
      </c>
      <c r="L94" s="47">
        <f t="shared" si="38"/>
        <v>0</v>
      </c>
      <c r="M94" s="47">
        <f t="shared" si="38"/>
        <v>0</v>
      </c>
      <c r="N94" s="47">
        <f t="shared" si="38"/>
        <v>0</v>
      </c>
      <c r="O94" s="47">
        <f t="shared" si="38"/>
        <v>0</v>
      </c>
      <c r="P94" s="47">
        <f t="shared" si="38"/>
        <v>0</v>
      </c>
      <c r="Q94" s="47">
        <f t="shared" si="38"/>
        <v>0</v>
      </c>
    </row>
    <row r="95" spans="1:17" s="79" customFormat="1" ht="15.75">
      <c r="A95" s="76" t="s">
        <v>156</v>
      </c>
      <c r="B95" s="77" t="s">
        <v>242</v>
      </c>
      <c r="C95" s="78" t="s">
        <v>228</v>
      </c>
      <c r="D95" s="54">
        <f>E95+F95</f>
        <v>0</v>
      </c>
      <c r="E95" s="164"/>
      <c r="F95" s="54">
        <f>SUM(G95:N95)</f>
        <v>0</v>
      </c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1:17" s="79" customFormat="1" ht="15.75">
      <c r="A96" s="76"/>
      <c r="B96" s="80" t="s">
        <v>180</v>
      </c>
      <c r="C96" s="50" t="s">
        <v>181</v>
      </c>
      <c r="D96" s="81">
        <f aca="true" t="shared" si="39" ref="D96:Q96">SUM(D97:D103)</f>
        <v>43000</v>
      </c>
      <c r="E96" s="81">
        <f t="shared" si="39"/>
        <v>20000</v>
      </c>
      <c r="F96" s="81">
        <f t="shared" si="39"/>
        <v>23000</v>
      </c>
      <c r="G96" s="81">
        <f t="shared" si="39"/>
        <v>0</v>
      </c>
      <c r="H96" s="81">
        <f t="shared" si="39"/>
        <v>0</v>
      </c>
      <c r="I96" s="81">
        <f t="shared" si="39"/>
        <v>0</v>
      </c>
      <c r="J96" s="81">
        <f t="shared" si="39"/>
        <v>23000</v>
      </c>
      <c r="K96" s="81">
        <f t="shared" si="39"/>
        <v>0</v>
      </c>
      <c r="L96" s="81">
        <f t="shared" si="39"/>
        <v>0</v>
      </c>
      <c r="M96" s="81">
        <f t="shared" si="39"/>
        <v>0</v>
      </c>
      <c r="N96" s="81">
        <f t="shared" si="39"/>
        <v>0</v>
      </c>
      <c r="O96" s="81">
        <f t="shared" si="39"/>
        <v>0</v>
      </c>
      <c r="P96" s="81">
        <f t="shared" si="39"/>
        <v>43550</v>
      </c>
      <c r="Q96" s="81">
        <f t="shared" si="39"/>
        <v>44164</v>
      </c>
    </row>
    <row r="97" spans="1:17" s="73" customFormat="1" ht="15.75">
      <c r="A97" s="76" t="s">
        <v>158</v>
      </c>
      <c r="B97" s="82" t="s">
        <v>56</v>
      </c>
      <c r="C97" s="83" t="s">
        <v>38</v>
      </c>
      <c r="D97" s="54">
        <f aca="true" t="shared" si="40" ref="D97:D103">E97+F97</f>
        <v>43000</v>
      </c>
      <c r="E97" s="164">
        <v>20000</v>
      </c>
      <c r="F97" s="54">
        <f aca="true" t="shared" si="41" ref="F97:F103">SUM(G97:N97)</f>
        <v>23000</v>
      </c>
      <c r="G97" s="164"/>
      <c r="H97" s="164"/>
      <c r="I97" s="164"/>
      <c r="J97" s="164">
        <v>23000</v>
      </c>
      <c r="K97" s="164"/>
      <c r="L97" s="164"/>
      <c r="M97" s="164"/>
      <c r="N97" s="164"/>
      <c r="O97" s="164"/>
      <c r="P97" s="164">
        <v>43550</v>
      </c>
      <c r="Q97" s="164">
        <v>44164</v>
      </c>
    </row>
    <row r="98" spans="1:17" s="73" customFormat="1" ht="15.75">
      <c r="A98" s="76"/>
      <c r="B98" s="109" t="s">
        <v>57</v>
      </c>
      <c r="C98" s="105" t="s">
        <v>39</v>
      </c>
      <c r="D98" s="54">
        <f t="shared" si="40"/>
        <v>0</v>
      </c>
      <c r="E98" s="164"/>
      <c r="F98" s="54">
        <f t="shared" si="41"/>
        <v>0</v>
      </c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</row>
    <row r="99" spans="1:17" s="73" customFormat="1" ht="15.75">
      <c r="A99" s="76"/>
      <c r="B99" s="109" t="s">
        <v>58</v>
      </c>
      <c r="C99" s="105" t="s">
        <v>40</v>
      </c>
      <c r="D99" s="54">
        <f t="shared" si="40"/>
        <v>0</v>
      </c>
      <c r="E99" s="164"/>
      <c r="F99" s="54">
        <f t="shared" si="41"/>
        <v>0</v>
      </c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</row>
    <row r="100" spans="1:17" s="73" customFormat="1" ht="15.75">
      <c r="A100" s="76"/>
      <c r="B100" s="109" t="s">
        <v>185</v>
      </c>
      <c r="C100" s="105" t="s">
        <v>277</v>
      </c>
      <c r="D100" s="54">
        <f t="shared" si="40"/>
        <v>0</v>
      </c>
      <c r="E100" s="164"/>
      <c r="F100" s="54">
        <f t="shared" si="41"/>
        <v>0</v>
      </c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1:17" s="73" customFormat="1" ht="15.75">
      <c r="A101" s="76"/>
      <c r="B101" s="109" t="s">
        <v>278</v>
      </c>
      <c r="C101" s="105" t="s">
        <v>279</v>
      </c>
      <c r="D101" s="54">
        <f t="shared" si="40"/>
        <v>0</v>
      </c>
      <c r="E101" s="164"/>
      <c r="F101" s="54">
        <f t="shared" si="41"/>
        <v>0</v>
      </c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</row>
    <row r="102" spans="1:17" s="73" customFormat="1" ht="15.75">
      <c r="A102" s="76"/>
      <c r="B102" s="109" t="s">
        <v>59</v>
      </c>
      <c r="C102" s="105" t="s">
        <v>280</v>
      </c>
      <c r="D102" s="54">
        <f t="shared" si="40"/>
        <v>0</v>
      </c>
      <c r="E102" s="164"/>
      <c r="F102" s="54">
        <f t="shared" si="41"/>
        <v>0</v>
      </c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1:17" s="73" customFormat="1" ht="15.75">
      <c r="A103" s="76" t="s">
        <v>160</v>
      </c>
      <c r="B103" s="82" t="s">
        <v>60</v>
      </c>
      <c r="C103" s="83" t="s">
        <v>42</v>
      </c>
      <c r="D103" s="54">
        <f t="shared" si="40"/>
        <v>0</v>
      </c>
      <c r="E103" s="164"/>
      <c r="F103" s="54">
        <f t="shared" si="41"/>
        <v>0</v>
      </c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</row>
    <row r="104" spans="1:17" s="73" customFormat="1" ht="15.75">
      <c r="A104" s="108"/>
      <c r="B104" s="80" t="s">
        <v>188</v>
      </c>
      <c r="C104" s="139" t="s">
        <v>454</v>
      </c>
      <c r="D104" s="106">
        <f>D105</f>
        <v>0</v>
      </c>
      <c r="E104" s="106">
        <f aca="true" t="shared" si="42" ref="E104:Q104">E105</f>
        <v>0</v>
      </c>
      <c r="F104" s="106">
        <f t="shared" si="42"/>
        <v>0</v>
      </c>
      <c r="G104" s="106">
        <f t="shared" si="42"/>
        <v>0</v>
      </c>
      <c r="H104" s="106">
        <f t="shared" si="42"/>
        <v>0</v>
      </c>
      <c r="I104" s="106">
        <f t="shared" si="42"/>
        <v>0</v>
      </c>
      <c r="J104" s="106">
        <f t="shared" si="42"/>
        <v>0</v>
      </c>
      <c r="K104" s="106">
        <f t="shared" si="42"/>
        <v>0</v>
      </c>
      <c r="L104" s="106">
        <f t="shared" si="42"/>
        <v>0</v>
      </c>
      <c r="M104" s="106">
        <f t="shared" si="42"/>
        <v>0</v>
      </c>
      <c r="N104" s="106">
        <f t="shared" si="42"/>
        <v>0</v>
      </c>
      <c r="O104" s="106">
        <f t="shared" si="42"/>
        <v>0</v>
      </c>
      <c r="P104" s="106">
        <f t="shared" si="42"/>
        <v>0</v>
      </c>
      <c r="Q104" s="106">
        <f t="shared" si="42"/>
        <v>0</v>
      </c>
    </row>
    <row r="105" spans="1:17" s="73" customFormat="1" ht="15.75">
      <c r="A105" s="108"/>
      <c r="B105" s="109" t="s">
        <v>61</v>
      </c>
      <c r="C105" s="105" t="s">
        <v>62</v>
      </c>
      <c r="D105" s="54">
        <f>E105+F105</f>
        <v>0</v>
      </c>
      <c r="E105" s="164"/>
      <c r="F105" s="54">
        <f>SUM(G105:N105)</f>
        <v>0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1:17" s="73" customFormat="1" ht="15.75">
      <c r="A106" s="108"/>
      <c r="B106" s="80" t="s">
        <v>192</v>
      </c>
      <c r="C106" s="139" t="s">
        <v>455</v>
      </c>
      <c r="D106" s="106">
        <f>D107+D108</f>
        <v>0</v>
      </c>
      <c r="E106" s="106">
        <f aca="true" t="shared" si="43" ref="E106:Q106">E107+E108</f>
        <v>0</v>
      </c>
      <c r="F106" s="106">
        <f t="shared" si="43"/>
        <v>0</v>
      </c>
      <c r="G106" s="106">
        <f t="shared" si="43"/>
        <v>0</v>
      </c>
      <c r="H106" s="106">
        <f t="shared" si="43"/>
        <v>0</v>
      </c>
      <c r="I106" s="106">
        <f t="shared" si="43"/>
        <v>0</v>
      </c>
      <c r="J106" s="106">
        <f t="shared" si="43"/>
        <v>0</v>
      </c>
      <c r="K106" s="106">
        <f t="shared" si="43"/>
        <v>0</v>
      </c>
      <c r="L106" s="106">
        <f t="shared" si="43"/>
        <v>0</v>
      </c>
      <c r="M106" s="106">
        <f t="shared" si="43"/>
        <v>0</v>
      </c>
      <c r="N106" s="106">
        <f t="shared" si="43"/>
        <v>0</v>
      </c>
      <c r="O106" s="106">
        <f t="shared" si="43"/>
        <v>0</v>
      </c>
      <c r="P106" s="106">
        <f t="shared" si="43"/>
        <v>0</v>
      </c>
      <c r="Q106" s="106">
        <f t="shared" si="43"/>
        <v>0</v>
      </c>
    </row>
    <row r="107" spans="1:17" s="73" customFormat="1" ht="15.75">
      <c r="A107" s="108"/>
      <c r="B107" s="109" t="s">
        <v>65</v>
      </c>
      <c r="C107" s="105" t="s">
        <v>44</v>
      </c>
      <c r="D107" s="54">
        <f>E107+F107</f>
        <v>0</v>
      </c>
      <c r="E107" s="164"/>
      <c r="F107" s="54">
        <f>SUM(G107:N107)</f>
        <v>0</v>
      </c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1:17" s="73" customFormat="1" ht="15.75">
      <c r="A108" s="108"/>
      <c r="B108" s="109" t="s">
        <v>281</v>
      </c>
      <c r="C108" s="105" t="s">
        <v>282</v>
      </c>
      <c r="D108" s="54">
        <f>E108+F108</f>
        <v>0</v>
      </c>
      <c r="E108" s="164"/>
      <c r="F108" s="54">
        <f>SUM(G108:N108)</f>
        <v>0</v>
      </c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1:17" s="73" customFormat="1" ht="15.75">
      <c r="A109" s="108"/>
      <c r="B109" s="80" t="s">
        <v>193</v>
      </c>
      <c r="C109" s="139" t="s">
        <v>456</v>
      </c>
      <c r="D109" s="106">
        <f>SUM(D110:D111)</f>
        <v>0</v>
      </c>
      <c r="E109" s="106">
        <f aca="true" t="shared" si="44" ref="E109:Q109">SUM(E110:E111)</f>
        <v>0</v>
      </c>
      <c r="F109" s="106">
        <f t="shared" si="44"/>
        <v>0</v>
      </c>
      <c r="G109" s="106">
        <f t="shared" si="44"/>
        <v>0</v>
      </c>
      <c r="H109" s="106">
        <f t="shared" si="44"/>
        <v>0</v>
      </c>
      <c r="I109" s="106">
        <f t="shared" si="44"/>
        <v>0</v>
      </c>
      <c r="J109" s="106">
        <f t="shared" si="44"/>
        <v>0</v>
      </c>
      <c r="K109" s="106">
        <f t="shared" si="44"/>
        <v>0</v>
      </c>
      <c r="L109" s="106">
        <f t="shared" si="44"/>
        <v>0</v>
      </c>
      <c r="M109" s="106">
        <f t="shared" si="44"/>
        <v>0</v>
      </c>
      <c r="N109" s="106">
        <f t="shared" si="44"/>
        <v>0</v>
      </c>
      <c r="O109" s="106">
        <f t="shared" si="44"/>
        <v>0</v>
      </c>
      <c r="P109" s="106">
        <f t="shared" si="44"/>
        <v>0</v>
      </c>
      <c r="Q109" s="106">
        <f t="shared" si="44"/>
        <v>0</v>
      </c>
    </row>
    <row r="110" spans="1:17" s="73" customFormat="1" ht="15.75">
      <c r="A110" s="108"/>
      <c r="B110" s="109" t="s">
        <v>194</v>
      </c>
      <c r="C110" s="105" t="s">
        <v>49</v>
      </c>
      <c r="D110" s="54">
        <f>E110+F110</f>
        <v>0</v>
      </c>
      <c r="E110" s="164"/>
      <c r="F110" s="54">
        <f>SUM(G110:N110)</f>
        <v>0</v>
      </c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1:17" s="73" customFormat="1" ht="15.75">
      <c r="A111" s="108"/>
      <c r="B111" s="109" t="s">
        <v>283</v>
      </c>
      <c r="C111" s="105" t="s">
        <v>284</v>
      </c>
      <c r="D111" s="54">
        <f>E111+F111</f>
        <v>0</v>
      </c>
      <c r="E111" s="164"/>
      <c r="F111" s="54">
        <f>SUM(G111:N111)</f>
        <v>0</v>
      </c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1:17" s="73" customFormat="1" ht="22.5" customHeight="1">
      <c r="A112" s="225" t="s">
        <v>230</v>
      </c>
      <c r="B112" s="226"/>
      <c r="C112" s="227"/>
      <c r="D112" s="72">
        <f aca="true" t="shared" si="45" ref="D112:Q112">SUM(D113,D118,D123,D128,D133,D138,D143,D150,D164)</f>
        <v>309470</v>
      </c>
      <c r="E112" s="72">
        <f t="shared" si="45"/>
        <v>309470</v>
      </c>
      <c r="F112" s="72">
        <f t="shared" si="45"/>
        <v>0</v>
      </c>
      <c r="G112" s="72">
        <f t="shared" si="45"/>
        <v>0</v>
      </c>
      <c r="H112" s="72">
        <f t="shared" si="45"/>
        <v>0</v>
      </c>
      <c r="I112" s="72">
        <f t="shared" si="45"/>
        <v>0</v>
      </c>
      <c r="J112" s="72">
        <f t="shared" si="45"/>
        <v>0</v>
      </c>
      <c r="K112" s="72">
        <f t="shared" si="45"/>
        <v>0</v>
      </c>
      <c r="L112" s="72">
        <f t="shared" si="45"/>
        <v>0</v>
      </c>
      <c r="M112" s="72">
        <f t="shared" si="45"/>
        <v>0</v>
      </c>
      <c r="N112" s="72">
        <f t="shared" si="45"/>
        <v>0</v>
      </c>
      <c r="O112" s="72">
        <f t="shared" si="45"/>
        <v>0</v>
      </c>
      <c r="P112" s="72">
        <f t="shared" si="45"/>
        <v>313434</v>
      </c>
      <c r="Q112" s="72">
        <f t="shared" si="45"/>
        <v>317852</v>
      </c>
    </row>
    <row r="113" spans="1:17" s="73" customFormat="1" ht="15.75">
      <c r="A113" s="225" t="s">
        <v>231</v>
      </c>
      <c r="B113" s="226"/>
      <c r="C113" s="227"/>
      <c r="D113" s="72">
        <f aca="true" t="shared" si="46" ref="D113:Q116">D114</f>
        <v>49070</v>
      </c>
      <c r="E113" s="72">
        <f t="shared" si="46"/>
        <v>49070</v>
      </c>
      <c r="F113" s="72">
        <f t="shared" si="46"/>
        <v>0</v>
      </c>
      <c r="G113" s="72">
        <f t="shared" si="46"/>
        <v>0</v>
      </c>
      <c r="H113" s="72">
        <f t="shared" si="46"/>
        <v>0</v>
      </c>
      <c r="I113" s="72">
        <f t="shared" si="46"/>
        <v>0</v>
      </c>
      <c r="J113" s="72">
        <f t="shared" si="46"/>
        <v>0</v>
      </c>
      <c r="K113" s="72">
        <f t="shared" si="46"/>
        <v>0</v>
      </c>
      <c r="L113" s="72">
        <f t="shared" si="46"/>
        <v>0</v>
      </c>
      <c r="M113" s="72">
        <f t="shared" si="46"/>
        <v>0</v>
      </c>
      <c r="N113" s="72">
        <f t="shared" si="46"/>
        <v>0</v>
      </c>
      <c r="O113" s="72">
        <f t="shared" si="46"/>
        <v>0</v>
      </c>
      <c r="P113" s="72">
        <f t="shared" si="46"/>
        <v>49698</v>
      </c>
      <c r="Q113" s="72">
        <f t="shared" si="46"/>
        <v>50399</v>
      </c>
    </row>
    <row r="114" spans="1:17" s="73" customFormat="1" ht="15.75">
      <c r="A114" s="84"/>
      <c r="B114" s="85" t="s">
        <v>85</v>
      </c>
      <c r="C114" s="63" t="s">
        <v>86</v>
      </c>
      <c r="D114" s="72">
        <f t="shared" si="46"/>
        <v>49070</v>
      </c>
      <c r="E114" s="72">
        <f t="shared" si="46"/>
        <v>49070</v>
      </c>
      <c r="F114" s="72">
        <f t="shared" si="46"/>
        <v>0</v>
      </c>
      <c r="G114" s="72">
        <f t="shared" si="46"/>
        <v>0</v>
      </c>
      <c r="H114" s="72">
        <f t="shared" si="46"/>
        <v>0</v>
      </c>
      <c r="I114" s="72">
        <f t="shared" si="46"/>
        <v>0</v>
      </c>
      <c r="J114" s="72">
        <f t="shared" si="46"/>
        <v>0</v>
      </c>
      <c r="K114" s="72">
        <f t="shared" si="46"/>
        <v>0</v>
      </c>
      <c r="L114" s="72">
        <f t="shared" si="46"/>
        <v>0</v>
      </c>
      <c r="M114" s="72">
        <f t="shared" si="46"/>
        <v>0</v>
      </c>
      <c r="N114" s="72">
        <f t="shared" si="46"/>
        <v>0</v>
      </c>
      <c r="O114" s="72">
        <f t="shared" si="46"/>
        <v>0</v>
      </c>
      <c r="P114" s="72">
        <f t="shared" si="46"/>
        <v>49698</v>
      </c>
      <c r="Q114" s="72">
        <f t="shared" si="46"/>
        <v>50399</v>
      </c>
    </row>
    <row r="115" spans="1:17" s="73" customFormat="1" ht="15.75">
      <c r="A115" s="84"/>
      <c r="B115" s="86" t="s">
        <v>100</v>
      </c>
      <c r="C115" s="63" t="s">
        <v>101</v>
      </c>
      <c r="D115" s="72">
        <f t="shared" si="46"/>
        <v>49070</v>
      </c>
      <c r="E115" s="72">
        <f t="shared" si="46"/>
        <v>49070</v>
      </c>
      <c r="F115" s="72">
        <f t="shared" si="46"/>
        <v>0</v>
      </c>
      <c r="G115" s="72">
        <f t="shared" si="46"/>
        <v>0</v>
      </c>
      <c r="H115" s="72">
        <f t="shared" si="46"/>
        <v>0</v>
      </c>
      <c r="I115" s="72">
        <f t="shared" si="46"/>
        <v>0</v>
      </c>
      <c r="J115" s="72">
        <f t="shared" si="46"/>
        <v>0</v>
      </c>
      <c r="K115" s="72">
        <f t="shared" si="46"/>
        <v>0</v>
      </c>
      <c r="L115" s="72">
        <f t="shared" si="46"/>
        <v>0</v>
      </c>
      <c r="M115" s="72">
        <f t="shared" si="46"/>
        <v>0</v>
      </c>
      <c r="N115" s="72">
        <f t="shared" si="46"/>
        <v>0</v>
      </c>
      <c r="O115" s="72">
        <f t="shared" si="46"/>
        <v>0</v>
      </c>
      <c r="P115" s="72">
        <f t="shared" si="46"/>
        <v>49698</v>
      </c>
      <c r="Q115" s="72">
        <f t="shared" si="46"/>
        <v>50399</v>
      </c>
    </row>
    <row r="116" spans="1:17" s="73" customFormat="1" ht="15.75">
      <c r="A116" s="84"/>
      <c r="B116" s="86" t="s">
        <v>154</v>
      </c>
      <c r="C116" s="63" t="s">
        <v>155</v>
      </c>
      <c r="D116" s="72">
        <f t="shared" si="46"/>
        <v>49070</v>
      </c>
      <c r="E116" s="72">
        <f t="shared" si="46"/>
        <v>49070</v>
      </c>
      <c r="F116" s="72">
        <f t="shared" si="46"/>
        <v>0</v>
      </c>
      <c r="G116" s="72">
        <f t="shared" si="46"/>
        <v>0</v>
      </c>
      <c r="H116" s="72">
        <f t="shared" si="46"/>
        <v>0</v>
      </c>
      <c r="I116" s="72">
        <f t="shared" si="46"/>
        <v>0</v>
      </c>
      <c r="J116" s="72">
        <f t="shared" si="46"/>
        <v>0</v>
      </c>
      <c r="K116" s="72">
        <f t="shared" si="46"/>
        <v>0</v>
      </c>
      <c r="L116" s="72">
        <f t="shared" si="46"/>
        <v>0</v>
      </c>
      <c r="M116" s="72">
        <f t="shared" si="46"/>
        <v>0</v>
      </c>
      <c r="N116" s="72">
        <f t="shared" si="46"/>
        <v>0</v>
      </c>
      <c r="O116" s="72">
        <f t="shared" si="46"/>
        <v>0</v>
      </c>
      <c r="P116" s="72">
        <f t="shared" si="46"/>
        <v>49698</v>
      </c>
      <c r="Q116" s="72">
        <f t="shared" si="46"/>
        <v>50399</v>
      </c>
    </row>
    <row r="117" spans="1:17" s="73" customFormat="1" ht="15.75">
      <c r="A117" s="76" t="s">
        <v>163</v>
      </c>
      <c r="B117" s="77" t="s">
        <v>459</v>
      </c>
      <c r="C117" s="78" t="s">
        <v>232</v>
      </c>
      <c r="D117" s="54">
        <f>E117+F117</f>
        <v>49070</v>
      </c>
      <c r="E117" s="164">
        <v>49070</v>
      </c>
      <c r="F117" s="54">
        <f>SUM(G117:N117)</f>
        <v>0</v>
      </c>
      <c r="G117" s="164"/>
      <c r="H117" s="164"/>
      <c r="I117" s="164"/>
      <c r="J117" s="164"/>
      <c r="K117" s="164"/>
      <c r="L117" s="164"/>
      <c r="M117" s="164"/>
      <c r="N117" s="164"/>
      <c r="O117" s="164"/>
      <c r="P117" s="164">
        <v>49698</v>
      </c>
      <c r="Q117" s="164">
        <v>50399</v>
      </c>
    </row>
    <row r="118" spans="1:17" s="73" customFormat="1" ht="15.75">
      <c r="A118" s="225" t="s">
        <v>233</v>
      </c>
      <c r="B118" s="226"/>
      <c r="C118" s="227"/>
      <c r="D118" s="72">
        <f aca="true" t="shared" si="47" ref="D118:Q121">D119</f>
        <v>0</v>
      </c>
      <c r="E118" s="72">
        <f t="shared" si="47"/>
        <v>0</v>
      </c>
      <c r="F118" s="72">
        <f t="shared" si="47"/>
        <v>0</v>
      </c>
      <c r="G118" s="72">
        <f t="shared" si="47"/>
        <v>0</v>
      </c>
      <c r="H118" s="72">
        <f t="shared" si="47"/>
        <v>0</v>
      </c>
      <c r="I118" s="72">
        <f t="shared" si="47"/>
        <v>0</v>
      </c>
      <c r="J118" s="72">
        <f t="shared" si="47"/>
        <v>0</v>
      </c>
      <c r="K118" s="72">
        <f t="shared" si="47"/>
        <v>0</v>
      </c>
      <c r="L118" s="72">
        <f t="shared" si="47"/>
        <v>0</v>
      </c>
      <c r="M118" s="72">
        <f t="shared" si="47"/>
        <v>0</v>
      </c>
      <c r="N118" s="72">
        <f t="shared" si="47"/>
        <v>0</v>
      </c>
      <c r="O118" s="72">
        <f t="shared" si="47"/>
        <v>0</v>
      </c>
      <c r="P118" s="72">
        <f t="shared" si="47"/>
        <v>0</v>
      </c>
      <c r="Q118" s="72">
        <f t="shared" si="47"/>
        <v>0</v>
      </c>
    </row>
    <row r="119" spans="1:17" s="73" customFormat="1" ht="15.75">
      <c r="A119" s="84"/>
      <c r="B119" s="87">
        <v>3</v>
      </c>
      <c r="C119" s="63" t="s">
        <v>86</v>
      </c>
      <c r="D119" s="72">
        <f t="shared" si="47"/>
        <v>0</v>
      </c>
      <c r="E119" s="72">
        <f t="shared" si="47"/>
        <v>0</v>
      </c>
      <c r="F119" s="72">
        <f t="shared" si="47"/>
        <v>0</v>
      </c>
      <c r="G119" s="72">
        <f t="shared" si="47"/>
        <v>0</v>
      </c>
      <c r="H119" s="72">
        <f t="shared" si="47"/>
        <v>0</v>
      </c>
      <c r="I119" s="72">
        <f t="shared" si="47"/>
        <v>0</v>
      </c>
      <c r="J119" s="72">
        <f t="shared" si="47"/>
        <v>0</v>
      </c>
      <c r="K119" s="72">
        <f t="shared" si="47"/>
        <v>0</v>
      </c>
      <c r="L119" s="72">
        <f t="shared" si="47"/>
        <v>0</v>
      </c>
      <c r="M119" s="72">
        <f t="shared" si="47"/>
        <v>0</v>
      </c>
      <c r="N119" s="72">
        <f t="shared" si="47"/>
        <v>0</v>
      </c>
      <c r="O119" s="72">
        <f t="shared" si="47"/>
        <v>0</v>
      </c>
      <c r="P119" s="72">
        <f t="shared" si="47"/>
        <v>0</v>
      </c>
      <c r="Q119" s="72">
        <f t="shared" si="47"/>
        <v>0</v>
      </c>
    </row>
    <row r="120" spans="1:17" s="73" customFormat="1" ht="15.75">
      <c r="A120" s="84"/>
      <c r="B120" s="62">
        <v>38</v>
      </c>
      <c r="C120" s="66" t="s">
        <v>207</v>
      </c>
      <c r="D120" s="72">
        <f t="shared" si="47"/>
        <v>0</v>
      </c>
      <c r="E120" s="72">
        <f t="shared" si="47"/>
        <v>0</v>
      </c>
      <c r="F120" s="72">
        <f t="shared" si="47"/>
        <v>0</v>
      </c>
      <c r="G120" s="72">
        <f t="shared" si="47"/>
        <v>0</v>
      </c>
      <c r="H120" s="72">
        <f t="shared" si="47"/>
        <v>0</v>
      </c>
      <c r="I120" s="72">
        <f t="shared" si="47"/>
        <v>0</v>
      </c>
      <c r="J120" s="72">
        <f t="shared" si="47"/>
        <v>0</v>
      </c>
      <c r="K120" s="72">
        <f t="shared" si="47"/>
        <v>0</v>
      </c>
      <c r="L120" s="72">
        <f t="shared" si="47"/>
        <v>0</v>
      </c>
      <c r="M120" s="72">
        <f t="shared" si="47"/>
        <v>0</v>
      </c>
      <c r="N120" s="72">
        <f t="shared" si="47"/>
        <v>0</v>
      </c>
      <c r="O120" s="72">
        <f t="shared" si="47"/>
        <v>0</v>
      </c>
      <c r="P120" s="72">
        <f t="shared" si="47"/>
        <v>0</v>
      </c>
      <c r="Q120" s="72">
        <f t="shared" si="47"/>
        <v>0</v>
      </c>
    </row>
    <row r="121" spans="1:17" s="73" customFormat="1" ht="15.75">
      <c r="A121" s="84"/>
      <c r="B121" s="62" t="s">
        <v>208</v>
      </c>
      <c r="C121" s="68" t="s">
        <v>213</v>
      </c>
      <c r="D121" s="72">
        <f t="shared" si="47"/>
        <v>0</v>
      </c>
      <c r="E121" s="72">
        <f t="shared" si="47"/>
        <v>0</v>
      </c>
      <c r="F121" s="72">
        <f t="shared" si="47"/>
        <v>0</v>
      </c>
      <c r="G121" s="72">
        <f t="shared" si="47"/>
        <v>0</v>
      </c>
      <c r="H121" s="72">
        <f t="shared" si="47"/>
        <v>0</v>
      </c>
      <c r="I121" s="72">
        <f t="shared" si="47"/>
        <v>0</v>
      </c>
      <c r="J121" s="72">
        <f t="shared" si="47"/>
        <v>0</v>
      </c>
      <c r="K121" s="72">
        <f t="shared" si="47"/>
        <v>0</v>
      </c>
      <c r="L121" s="72">
        <f t="shared" si="47"/>
        <v>0</v>
      </c>
      <c r="M121" s="72">
        <f t="shared" si="47"/>
        <v>0</v>
      </c>
      <c r="N121" s="72">
        <f t="shared" si="47"/>
        <v>0</v>
      </c>
      <c r="O121" s="72">
        <f t="shared" si="47"/>
        <v>0</v>
      </c>
      <c r="P121" s="72">
        <f t="shared" si="47"/>
        <v>0</v>
      </c>
      <c r="Q121" s="72">
        <f t="shared" si="47"/>
        <v>0</v>
      </c>
    </row>
    <row r="122" spans="1:17" s="73" customFormat="1" ht="15.75">
      <c r="A122" s="76" t="s">
        <v>166</v>
      </c>
      <c r="B122" s="77" t="s">
        <v>67</v>
      </c>
      <c r="C122" s="78" t="s">
        <v>9</v>
      </c>
      <c r="D122" s="54">
        <f>E122+F122</f>
        <v>0</v>
      </c>
      <c r="E122" s="164"/>
      <c r="F122" s="54">
        <f>SUM(G122:N122)</f>
        <v>0</v>
      </c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1:17" s="73" customFormat="1" ht="15.75">
      <c r="A123" s="225" t="s">
        <v>234</v>
      </c>
      <c r="B123" s="226"/>
      <c r="C123" s="227"/>
      <c r="D123" s="72">
        <f aca="true" t="shared" si="48" ref="D123:Q126">D124</f>
        <v>0</v>
      </c>
      <c r="E123" s="72">
        <f t="shared" si="48"/>
        <v>0</v>
      </c>
      <c r="F123" s="72">
        <f t="shared" si="48"/>
        <v>0</v>
      </c>
      <c r="G123" s="72">
        <f t="shared" si="48"/>
        <v>0</v>
      </c>
      <c r="H123" s="72">
        <f t="shared" si="48"/>
        <v>0</v>
      </c>
      <c r="I123" s="72">
        <f t="shared" si="48"/>
        <v>0</v>
      </c>
      <c r="J123" s="72">
        <f t="shared" si="48"/>
        <v>0</v>
      </c>
      <c r="K123" s="72">
        <f t="shared" si="48"/>
        <v>0</v>
      </c>
      <c r="L123" s="72">
        <f t="shared" si="48"/>
        <v>0</v>
      </c>
      <c r="M123" s="72">
        <f t="shared" si="48"/>
        <v>0</v>
      </c>
      <c r="N123" s="72">
        <f t="shared" si="48"/>
        <v>0</v>
      </c>
      <c r="O123" s="72">
        <f t="shared" si="48"/>
        <v>0</v>
      </c>
      <c r="P123" s="72">
        <f t="shared" si="48"/>
        <v>0</v>
      </c>
      <c r="Q123" s="72">
        <f t="shared" si="48"/>
        <v>0</v>
      </c>
    </row>
    <row r="124" spans="1:17" s="73" customFormat="1" ht="15.75">
      <c r="A124" s="84"/>
      <c r="B124" s="87" t="s">
        <v>85</v>
      </c>
      <c r="C124" s="63" t="s">
        <v>86</v>
      </c>
      <c r="D124" s="72">
        <f t="shared" si="48"/>
        <v>0</v>
      </c>
      <c r="E124" s="72">
        <f t="shared" si="48"/>
        <v>0</v>
      </c>
      <c r="F124" s="72">
        <f t="shared" si="48"/>
        <v>0</v>
      </c>
      <c r="G124" s="72">
        <f t="shared" si="48"/>
        <v>0</v>
      </c>
      <c r="H124" s="72">
        <f t="shared" si="48"/>
        <v>0</v>
      </c>
      <c r="I124" s="72">
        <f t="shared" si="48"/>
        <v>0</v>
      </c>
      <c r="J124" s="72">
        <f t="shared" si="48"/>
        <v>0</v>
      </c>
      <c r="K124" s="72">
        <f t="shared" si="48"/>
        <v>0</v>
      </c>
      <c r="L124" s="72">
        <f t="shared" si="48"/>
        <v>0</v>
      </c>
      <c r="M124" s="72">
        <f t="shared" si="48"/>
        <v>0</v>
      </c>
      <c r="N124" s="72">
        <f t="shared" si="48"/>
        <v>0</v>
      </c>
      <c r="O124" s="72">
        <f t="shared" si="48"/>
        <v>0</v>
      </c>
      <c r="P124" s="72">
        <f t="shared" si="48"/>
        <v>0</v>
      </c>
      <c r="Q124" s="72">
        <f t="shared" si="48"/>
        <v>0</v>
      </c>
    </row>
    <row r="125" spans="1:17" s="73" customFormat="1" ht="15.75">
      <c r="A125" s="84"/>
      <c r="B125" s="62" t="s">
        <v>100</v>
      </c>
      <c r="C125" s="63" t="s">
        <v>101</v>
      </c>
      <c r="D125" s="72">
        <f t="shared" si="48"/>
        <v>0</v>
      </c>
      <c r="E125" s="72">
        <f t="shared" si="48"/>
        <v>0</v>
      </c>
      <c r="F125" s="72">
        <f t="shared" si="48"/>
        <v>0</v>
      </c>
      <c r="G125" s="72">
        <f t="shared" si="48"/>
        <v>0</v>
      </c>
      <c r="H125" s="72">
        <f t="shared" si="48"/>
        <v>0</v>
      </c>
      <c r="I125" s="72">
        <f t="shared" si="48"/>
        <v>0</v>
      </c>
      <c r="J125" s="72">
        <f t="shared" si="48"/>
        <v>0</v>
      </c>
      <c r="K125" s="72">
        <f t="shared" si="48"/>
        <v>0</v>
      </c>
      <c r="L125" s="72">
        <f t="shared" si="48"/>
        <v>0</v>
      </c>
      <c r="M125" s="72">
        <f t="shared" si="48"/>
        <v>0</v>
      </c>
      <c r="N125" s="72">
        <f t="shared" si="48"/>
        <v>0</v>
      </c>
      <c r="O125" s="72">
        <f t="shared" si="48"/>
        <v>0</v>
      </c>
      <c r="P125" s="72">
        <f t="shared" si="48"/>
        <v>0</v>
      </c>
      <c r="Q125" s="72">
        <f t="shared" si="48"/>
        <v>0</v>
      </c>
    </row>
    <row r="126" spans="1:17" s="73" customFormat="1" ht="15.75">
      <c r="A126" s="84"/>
      <c r="B126" s="62" t="s">
        <v>154</v>
      </c>
      <c r="C126" s="63" t="s">
        <v>155</v>
      </c>
      <c r="D126" s="72">
        <f t="shared" si="48"/>
        <v>0</v>
      </c>
      <c r="E126" s="72">
        <f t="shared" si="48"/>
        <v>0</v>
      </c>
      <c r="F126" s="72">
        <f t="shared" si="48"/>
        <v>0</v>
      </c>
      <c r="G126" s="72">
        <f t="shared" si="48"/>
        <v>0</v>
      </c>
      <c r="H126" s="72">
        <f t="shared" si="48"/>
        <v>0</v>
      </c>
      <c r="I126" s="72">
        <f t="shared" si="48"/>
        <v>0</v>
      </c>
      <c r="J126" s="72">
        <f t="shared" si="48"/>
        <v>0</v>
      </c>
      <c r="K126" s="72">
        <f t="shared" si="48"/>
        <v>0</v>
      </c>
      <c r="L126" s="72">
        <f t="shared" si="48"/>
        <v>0</v>
      </c>
      <c r="M126" s="72">
        <f t="shared" si="48"/>
        <v>0</v>
      </c>
      <c r="N126" s="72">
        <f t="shared" si="48"/>
        <v>0</v>
      </c>
      <c r="O126" s="72">
        <f t="shared" si="48"/>
        <v>0</v>
      </c>
      <c r="P126" s="72">
        <f t="shared" si="48"/>
        <v>0</v>
      </c>
      <c r="Q126" s="72">
        <f t="shared" si="48"/>
        <v>0</v>
      </c>
    </row>
    <row r="127" spans="1:17" s="73" customFormat="1" ht="15.75">
      <c r="A127" s="76" t="s">
        <v>168</v>
      </c>
      <c r="B127" s="77" t="s">
        <v>66</v>
      </c>
      <c r="C127" s="78" t="s">
        <v>235</v>
      </c>
      <c r="D127" s="54">
        <f>E127+F127</f>
        <v>0</v>
      </c>
      <c r="E127" s="164"/>
      <c r="F127" s="54">
        <f>SUM(G127:N127)</f>
        <v>0</v>
      </c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1:17" s="73" customFormat="1" ht="15.75">
      <c r="A128" s="225" t="s">
        <v>236</v>
      </c>
      <c r="B128" s="226"/>
      <c r="C128" s="227"/>
      <c r="D128" s="72">
        <f aca="true" t="shared" si="49" ref="D128:Q131">D129</f>
        <v>0</v>
      </c>
      <c r="E128" s="72">
        <f t="shared" si="49"/>
        <v>0</v>
      </c>
      <c r="F128" s="72">
        <f t="shared" si="49"/>
        <v>0</v>
      </c>
      <c r="G128" s="72">
        <f t="shared" si="49"/>
        <v>0</v>
      </c>
      <c r="H128" s="72">
        <f t="shared" si="49"/>
        <v>0</v>
      </c>
      <c r="I128" s="72">
        <f t="shared" si="49"/>
        <v>0</v>
      </c>
      <c r="J128" s="72">
        <f t="shared" si="49"/>
        <v>0</v>
      </c>
      <c r="K128" s="72">
        <f t="shared" si="49"/>
        <v>0</v>
      </c>
      <c r="L128" s="72">
        <f t="shared" si="49"/>
        <v>0</v>
      </c>
      <c r="M128" s="72">
        <f t="shared" si="49"/>
        <v>0</v>
      </c>
      <c r="N128" s="72">
        <f t="shared" si="49"/>
        <v>0</v>
      </c>
      <c r="O128" s="72">
        <f t="shared" si="49"/>
        <v>0</v>
      </c>
      <c r="P128" s="72">
        <f t="shared" si="49"/>
        <v>0</v>
      </c>
      <c r="Q128" s="72">
        <f t="shared" si="49"/>
        <v>0</v>
      </c>
    </row>
    <row r="129" spans="1:17" s="73" customFormat="1" ht="15.75">
      <c r="A129" s="84"/>
      <c r="B129" s="87" t="s">
        <v>85</v>
      </c>
      <c r="C129" s="63" t="s">
        <v>86</v>
      </c>
      <c r="D129" s="72">
        <f t="shared" si="49"/>
        <v>0</v>
      </c>
      <c r="E129" s="72">
        <f t="shared" si="49"/>
        <v>0</v>
      </c>
      <c r="F129" s="72">
        <f t="shared" si="49"/>
        <v>0</v>
      </c>
      <c r="G129" s="72">
        <f t="shared" si="49"/>
        <v>0</v>
      </c>
      <c r="H129" s="72">
        <f t="shared" si="49"/>
        <v>0</v>
      </c>
      <c r="I129" s="72">
        <f t="shared" si="49"/>
        <v>0</v>
      </c>
      <c r="J129" s="72">
        <f t="shared" si="49"/>
        <v>0</v>
      </c>
      <c r="K129" s="72">
        <f t="shared" si="49"/>
        <v>0</v>
      </c>
      <c r="L129" s="72">
        <f t="shared" si="49"/>
        <v>0</v>
      </c>
      <c r="M129" s="72">
        <f t="shared" si="49"/>
        <v>0</v>
      </c>
      <c r="N129" s="72">
        <f t="shared" si="49"/>
        <v>0</v>
      </c>
      <c r="O129" s="72">
        <f t="shared" si="49"/>
        <v>0</v>
      </c>
      <c r="P129" s="72">
        <f t="shared" si="49"/>
        <v>0</v>
      </c>
      <c r="Q129" s="72">
        <f t="shared" si="49"/>
        <v>0</v>
      </c>
    </row>
    <row r="130" spans="1:17" s="73" customFormat="1" ht="15.75">
      <c r="A130" s="84"/>
      <c r="B130" s="62" t="s">
        <v>100</v>
      </c>
      <c r="C130" s="63" t="s">
        <v>101</v>
      </c>
      <c r="D130" s="72">
        <f t="shared" si="49"/>
        <v>0</v>
      </c>
      <c r="E130" s="72">
        <f t="shared" si="49"/>
        <v>0</v>
      </c>
      <c r="F130" s="72">
        <f t="shared" si="49"/>
        <v>0</v>
      </c>
      <c r="G130" s="72">
        <f t="shared" si="49"/>
        <v>0</v>
      </c>
      <c r="H130" s="72">
        <f t="shared" si="49"/>
        <v>0</v>
      </c>
      <c r="I130" s="72">
        <f t="shared" si="49"/>
        <v>0</v>
      </c>
      <c r="J130" s="72">
        <f t="shared" si="49"/>
        <v>0</v>
      </c>
      <c r="K130" s="72">
        <f t="shared" si="49"/>
        <v>0</v>
      </c>
      <c r="L130" s="72">
        <f t="shared" si="49"/>
        <v>0</v>
      </c>
      <c r="M130" s="72">
        <f t="shared" si="49"/>
        <v>0</v>
      </c>
      <c r="N130" s="72">
        <f t="shared" si="49"/>
        <v>0</v>
      </c>
      <c r="O130" s="72">
        <f t="shared" si="49"/>
        <v>0</v>
      </c>
      <c r="P130" s="72">
        <f t="shared" si="49"/>
        <v>0</v>
      </c>
      <c r="Q130" s="72">
        <f t="shared" si="49"/>
        <v>0</v>
      </c>
    </row>
    <row r="131" spans="1:17" s="73" customFormat="1" ht="15.75">
      <c r="A131" s="84"/>
      <c r="B131" s="62" t="s">
        <v>130</v>
      </c>
      <c r="C131" s="63" t="s">
        <v>131</v>
      </c>
      <c r="D131" s="72">
        <f t="shared" si="49"/>
        <v>0</v>
      </c>
      <c r="E131" s="72">
        <f t="shared" si="49"/>
        <v>0</v>
      </c>
      <c r="F131" s="72">
        <f t="shared" si="49"/>
        <v>0</v>
      </c>
      <c r="G131" s="72">
        <f t="shared" si="49"/>
        <v>0</v>
      </c>
      <c r="H131" s="72">
        <f t="shared" si="49"/>
        <v>0</v>
      </c>
      <c r="I131" s="72">
        <f t="shared" si="49"/>
        <v>0</v>
      </c>
      <c r="J131" s="72">
        <f t="shared" si="49"/>
        <v>0</v>
      </c>
      <c r="K131" s="72">
        <f t="shared" si="49"/>
        <v>0</v>
      </c>
      <c r="L131" s="72">
        <f t="shared" si="49"/>
        <v>0</v>
      </c>
      <c r="M131" s="72">
        <f t="shared" si="49"/>
        <v>0</v>
      </c>
      <c r="N131" s="72">
        <f t="shared" si="49"/>
        <v>0</v>
      </c>
      <c r="O131" s="72">
        <f t="shared" si="49"/>
        <v>0</v>
      </c>
      <c r="P131" s="72">
        <f t="shared" si="49"/>
        <v>0</v>
      </c>
      <c r="Q131" s="72">
        <f t="shared" si="49"/>
        <v>0</v>
      </c>
    </row>
    <row r="132" spans="1:17" s="73" customFormat="1" ht="15.75">
      <c r="A132" s="76" t="s">
        <v>87</v>
      </c>
      <c r="B132" s="77" t="s">
        <v>146</v>
      </c>
      <c r="C132" s="78" t="s">
        <v>33</v>
      </c>
      <c r="D132" s="54">
        <f>E132+F132</f>
        <v>0</v>
      </c>
      <c r="E132" s="164"/>
      <c r="F132" s="54">
        <f>SUM(G132:N132)</f>
        <v>0</v>
      </c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1:17" s="73" customFormat="1" ht="35.25" customHeight="1">
      <c r="A133" s="222" t="s">
        <v>237</v>
      </c>
      <c r="B133" s="223"/>
      <c r="C133" s="224"/>
      <c r="D133" s="72">
        <f aca="true" t="shared" si="50" ref="D133:Q136">D134</f>
        <v>56600</v>
      </c>
      <c r="E133" s="72">
        <f t="shared" si="50"/>
        <v>56600</v>
      </c>
      <c r="F133" s="72">
        <f t="shared" si="50"/>
        <v>0</v>
      </c>
      <c r="G133" s="72">
        <f t="shared" si="50"/>
        <v>0</v>
      </c>
      <c r="H133" s="72">
        <f t="shared" si="50"/>
        <v>0</v>
      </c>
      <c r="I133" s="72">
        <f t="shared" si="50"/>
        <v>0</v>
      </c>
      <c r="J133" s="72">
        <f t="shared" si="50"/>
        <v>0</v>
      </c>
      <c r="K133" s="72">
        <f t="shared" si="50"/>
        <v>0</v>
      </c>
      <c r="L133" s="72">
        <f t="shared" si="50"/>
        <v>0</v>
      </c>
      <c r="M133" s="72">
        <f t="shared" si="50"/>
        <v>0</v>
      </c>
      <c r="N133" s="72">
        <f t="shared" si="50"/>
        <v>0</v>
      </c>
      <c r="O133" s="72">
        <f t="shared" si="50"/>
        <v>0</v>
      </c>
      <c r="P133" s="72">
        <f t="shared" si="50"/>
        <v>57327</v>
      </c>
      <c r="Q133" s="72">
        <f t="shared" si="50"/>
        <v>58134</v>
      </c>
    </row>
    <row r="134" spans="1:17" s="73" customFormat="1" ht="15.75">
      <c r="A134" s="84"/>
      <c r="B134" s="87" t="s">
        <v>85</v>
      </c>
      <c r="C134" s="63" t="s">
        <v>86</v>
      </c>
      <c r="D134" s="72">
        <f t="shared" si="50"/>
        <v>56600</v>
      </c>
      <c r="E134" s="72">
        <f t="shared" si="50"/>
        <v>56600</v>
      </c>
      <c r="F134" s="72">
        <f t="shared" si="50"/>
        <v>0</v>
      </c>
      <c r="G134" s="72">
        <f t="shared" si="50"/>
        <v>0</v>
      </c>
      <c r="H134" s="72">
        <f t="shared" si="50"/>
        <v>0</v>
      </c>
      <c r="I134" s="72">
        <f t="shared" si="50"/>
        <v>0</v>
      </c>
      <c r="J134" s="72">
        <f t="shared" si="50"/>
        <v>0</v>
      </c>
      <c r="K134" s="72">
        <f t="shared" si="50"/>
        <v>0</v>
      </c>
      <c r="L134" s="72">
        <f t="shared" si="50"/>
        <v>0</v>
      </c>
      <c r="M134" s="72">
        <f t="shared" si="50"/>
        <v>0</v>
      </c>
      <c r="N134" s="72">
        <f t="shared" si="50"/>
        <v>0</v>
      </c>
      <c r="O134" s="72">
        <f t="shared" si="50"/>
        <v>0</v>
      </c>
      <c r="P134" s="72">
        <f t="shared" si="50"/>
        <v>57327</v>
      </c>
      <c r="Q134" s="72">
        <f t="shared" si="50"/>
        <v>58134</v>
      </c>
    </row>
    <row r="135" spans="1:17" s="73" customFormat="1" ht="31.5">
      <c r="A135" s="84"/>
      <c r="B135" s="62" t="s">
        <v>184</v>
      </c>
      <c r="C135" s="69" t="s">
        <v>204</v>
      </c>
      <c r="D135" s="72">
        <f t="shared" si="50"/>
        <v>56600</v>
      </c>
      <c r="E135" s="72">
        <f t="shared" si="50"/>
        <v>56600</v>
      </c>
      <c r="F135" s="72">
        <f t="shared" si="50"/>
        <v>0</v>
      </c>
      <c r="G135" s="72">
        <f t="shared" si="50"/>
        <v>0</v>
      </c>
      <c r="H135" s="72">
        <f t="shared" si="50"/>
        <v>0</v>
      </c>
      <c r="I135" s="72">
        <f t="shared" si="50"/>
        <v>0</v>
      </c>
      <c r="J135" s="72">
        <f t="shared" si="50"/>
        <v>0</v>
      </c>
      <c r="K135" s="72">
        <f t="shared" si="50"/>
        <v>0</v>
      </c>
      <c r="L135" s="72">
        <f t="shared" si="50"/>
        <v>0</v>
      </c>
      <c r="M135" s="72">
        <f t="shared" si="50"/>
        <v>0</v>
      </c>
      <c r="N135" s="72">
        <f t="shared" si="50"/>
        <v>0</v>
      </c>
      <c r="O135" s="72">
        <f t="shared" si="50"/>
        <v>0</v>
      </c>
      <c r="P135" s="72">
        <f t="shared" si="50"/>
        <v>57327</v>
      </c>
      <c r="Q135" s="72">
        <f t="shared" si="50"/>
        <v>58134</v>
      </c>
    </row>
    <row r="136" spans="1:17" s="73" customFormat="1" ht="31.5">
      <c r="A136" s="84"/>
      <c r="B136" s="62" t="s">
        <v>205</v>
      </c>
      <c r="C136" s="70" t="s">
        <v>211</v>
      </c>
      <c r="D136" s="72">
        <f t="shared" si="50"/>
        <v>56600</v>
      </c>
      <c r="E136" s="72">
        <f t="shared" si="50"/>
        <v>56600</v>
      </c>
      <c r="F136" s="72">
        <f t="shared" si="50"/>
        <v>0</v>
      </c>
      <c r="G136" s="72">
        <f t="shared" si="50"/>
        <v>0</v>
      </c>
      <c r="H136" s="72">
        <f t="shared" si="50"/>
        <v>0</v>
      </c>
      <c r="I136" s="72">
        <f t="shared" si="50"/>
        <v>0</v>
      </c>
      <c r="J136" s="72">
        <f t="shared" si="50"/>
        <v>0</v>
      </c>
      <c r="K136" s="72">
        <f t="shared" si="50"/>
        <v>0</v>
      </c>
      <c r="L136" s="72">
        <f t="shared" si="50"/>
        <v>0</v>
      </c>
      <c r="M136" s="72">
        <f t="shared" si="50"/>
        <v>0</v>
      </c>
      <c r="N136" s="72">
        <f t="shared" si="50"/>
        <v>0</v>
      </c>
      <c r="O136" s="72">
        <f t="shared" si="50"/>
        <v>0</v>
      </c>
      <c r="P136" s="72">
        <f t="shared" si="50"/>
        <v>57327</v>
      </c>
      <c r="Q136" s="72">
        <f t="shared" si="50"/>
        <v>58134</v>
      </c>
    </row>
    <row r="137" spans="1:17" s="73" customFormat="1" ht="15.75">
      <c r="A137" s="76" t="s">
        <v>100</v>
      </c>
      <c r="B137" s="77" t="s">
        <v>198</v>
      </c>
      <c r="C137" s="78" t="s">
        <v>246</v>
      </c>
      <c r="D137" s="54">
        <f>E137+F137</f>
        <v>56600</v>
      </c>
      <c r="E137" s="164">
        <v>56600</v>
      </c>
      <c r="F137" s="54">
        <f>SUM(G137:N137)</f>
        <v>0</v>
      </c>
      <c r="G137" s="164"/>
      <c r="H137" s="164"/>
      <c r="I137" s="164"/>
      <c r="J137" s="164"/>
      <c r="K137" s="164"/>
      <c r="L137" s="164"/>
      <c r="M137" s="164"/>
      <c r="N137" s="164"/>
      <c r="O137" s="164"/>
      <c r="P137" s="164">
        <v>57327</v>
      </c>
      <c r="Q137" s="164">
        <v>58134</v>
      </c>
    </row>
    <row r="138" spans="1:17" s="73" customFormat="1" ht="15.75">
      <c r="A138" s="225" t="s">
        <v>238</v>
      </c>
      <c r="B138" s="226"/>
      <c r="C138" s="227"/>
      <c r="D138" s="72">
        <f aca="true" t="shared" si="51" ref="D138:Q141">D139</f>
        <v>186800</v>
      </c>
      <c r="E138" s="72">
        <f t="shared" si="51"/>
        <v>186800</v>
      </c>
      <c r="F138" s="72">
        <f t="shared" si="51"/>
        <v>0</v>
      </c>
      <c r="G138" s="72">
        <f t="shared" si="51"/>
        <v>0</v>
      </c>
      <c r="H138" s="72">
        <f t="shared" si="51"/>
        <v>0</v>
      </c>
      <c r="I138" s="72">
        <f t="shared" si="51"/>
        <v>0</v>
      </c>
      <c r="J138" s="72">
        <f t="shared" si="51"/>
        <v>0</v>
      </c>
      <c r="K138" s="72">
        <f t="shared" si="51"/>
        <v>0</v>
      </c>
      <c r="L138" s="72">
        <f t="shared" si="51"/>
        <v>0</v>
      </c>
      <c r="M138" s="72">
        <f t="shared" si="51"/>
        <v>0</v>
      </c>
      <c r="N138" s="72">
        <f t="shared" si="51"/>
        <v>0</v>
      </c>
      <c r="O138" s="72">
        <f t="shared" si="51"/>
        <v>0</v>
      </c>
      <c r="P138" s="72">
        <f t="shared" si="51"/>
        <v>189191</v>
      </c>
      <c r="Q138" s="72">
        <f t="shared" si="51"/>
        <v>191859</v>
      </c>
    </row>
    <row r="139" spans="1:17" s="73" customFormat="1" ht="15.75">
      <c r="A139" s="84"/>
      <c r="B139" s="87" t="s">
        <v>85</v>
      </c>
      <c r="C139" s="63" t="s">
        <v>86</v>
      </c>
      <c r="D139" s="72">
        <f t="shared" si="51"/>
        <v>186800</v>
      </c>
      <c r="E139" s="72">
        <f t="shared" si="51"/>
        <v>186800</v>
      </c>
      <c r="F139" s="72">
        <f t="shared" si="51"/>
        <v>0</v>
      </c>
      <c r="G139" s="72">
        <f t="shared" si="51"/>
        <v>0</v>
      </c>
      <c r="H139" s="72">
        <f t="shared" si="51"/>
        <v>0</v>
      </c>
      <c r="I139" s="72">
        <f t="shared" si="51"/>
        <v>0</v>
      </c>
      <c r="J139" s="72">
        <f t="shared" si="51"/>
        <v>0</v>
      </c>
      <c r="K139" s="72">
        <f t="shared" si="51"/>
        <v>0</v>
      </c>
      <c r="L139" s="72">
        <f t="shared" si="51"/>
        <v>0</v>
      </c>
      <c r="M139" s="72">
        <f t="shared" si="51"/>
        <v>0</v>
      </c>
      <c r="N139" s="72">
        <f t="shared" si="51"/>
        <v>0</v>
      </c>
      <c r="O139" s="72">
        <f t="shared" si="51"/>
        <v>0</v>
      </c>
      <c r="P139" s="72">
        <f t="shared" si="51"/>
        <v>189191</v>
      </c>
      <c r="Q139" s="72">
        <f t="shared" si="51"/>
        <v>191859</v>
      </c>
    </row>
    <row r="140" spans="1:17" s="73" customFormat="1" ht="31.5">
      <c r="A140" s="84"/>
      <c r="B140" s="62" t="s">
        <v>184</v>
      </c>
      <c r="C140" s="69" t="s">
        <v>204</v>
      </c>
      <c r="D140" s="72">
        <f t="shared" si="51"/>
        <v>186800</v>
      </c>
      <c r="E140" s="72">
        <f t="shared" si="51"/>
        <v>186800</v>
      </c>
      <c r="F140" s="72">
        <f t="shared" si="51"/>
        <v>0</v>
      </c>
      <c r="G140" s="72">
        <f t="shared" si="51"/>
        <v>0</v>
      </c>
      <c r="H140" s="72">
        <f t="shared" si="51"/>
        <v>0</v>
      </c>
      <c r="I140" s="72">
        <f t="shared" si="51"/>
        <v>0</v>
      </c>
      <c r="J140" s="72">
        <f t="shared" si="51"/>
        <v>0</v>
      </c>
      <c r="K140" s="72">
        <f t="shared" si="51"/>
        <v>0</v>
      </c>
      <c r="L140" s="72">
        <f t="shared" si="51"/>
        <v>0</v>
      </c>
      <c r="M140" s="72">
        <f t="shared" si="51"/>
        <v>0</v>
      </c>
      <c r="N140" s="72">
        <f t="shared" si="51"/>
        <v>0</v>
      </c>
      <c r="O140" s="72">
        <f t="shared" si="51"/>
        <v>0</v>
      </c>
      <c r="P140" s="72">
        <f t="shared" si="51"/>
        <v>189191</v>
      </c>
      <c r="Q140" s="72">
        <f t="shared" si="51"/>
        <v>191859</v>
      </c>
    </row>
    <row r="141" spans="1:17" s="73" customFormat="1" ht="31.5">
      <c r="A141" s="84"/>
      <c r="B141" s="62" t="s">
        <v>205</v>
      </c>
      <c r="C141" s="70" t="s">
        <v>211</v>
      </c>
      <c r="D141" s="72">
        <f t="shared" si="51"/>
        <v>186800</v>
      </c>
      <c r="E141" s="72">
        <f t="shared" si="51"/>
        <v>186800</v>
      </c>
      <c r="F141" s="72">
        <f t="shared" si="51"/>
        <v>0</v>
      </c>
      <c r="G141" s="72">
        <f t="shared" si="51"/>
        <v>0</v>
      </c>
      <c r="H141" s="72">
        <f t="shared" si="51"/>
        <v>0</v>
      </c>
      <c r="I141" s="72">
        <f t="shared" si="51"/>
        <v>0</v>
      </c>
      <c r="J141" s="72">
        <f t="shared" si="51"/>
        <v>0</v>
      </c>
      <c r="K141" s="72">
        <f t="shared" si="51"/>
        <v>0</v>
      </c>
      <c r="L141" s="72">
        <f t="shared" si="51"/>
        <v>0</v>
      </c>
      <c r="M141" s="72">
        <f t="shared" si="51"/>
        <v>0</v>
      </c>
      <c r="N141" s="72">
        <f t="shared" si="51"/>
        <v>0</v>
      </c>
      <c r="O141" s="72">
        <f t="shared" si="51"/>
        <v>0</v>
      </c>
      <c r="P141" s="72">
        <f t="shared" si="51"/>
        <v>189191</v>
      </c>
      <c r="Q141" s="72">
        <f t="shared" si="51"/>
        <v>191859</v>
      </c>
    </row>
    <row r="142" spans="1:17" s="73" customFormat="1" ht="15.75">
      <c r="A142" s="76" t="s">
        <v>178</v>
      </c>
      <c r="B142" s="77" t="s">
        <v>198</v>
      </c>
      <c r="C142" s="78" t="s">
        <v>55</v>
      </c>
      <c r="D142" s="54">
        <f>E142+F142</f>
        <v>186800</v>
      </c>
      <c r="E142" s="164">
        <v>186800</v>
      </c>
      <c r="F142" s="54">
        <f>SUM(G142:N142)</f>
        <v>0</v>
      </c>
      <c r="G142" s="164"/>
      <c r="H142" s="164"/>
      <c r="I142" s="164"/>
      <c r="J142" s="164"/>
      <c r="K142" s="164"/>
      <c r="L142" s="164"/>
      <c r="M142" s="164"/>
      <c r="N142" s="164"/>
      <c r="O142" s="164"/>
      <c r="P142" s="164">
        <v>189191</v>
      </c>
      <c r="Q142" s="164">
        <v>191859</v>
      </c>
    </row>
    <row r="143" spans="1:17" s="73" customFormat="1" ht="33.75" customHeight="1" hidden="1">
      <c r="A143" s="234" t="s">
        <v>239</v>
      </c>
      <c r="B143" s="235"/>
      <c r="C143" s="236"/>
      <c r="D143" s="72">
        <f aca="true" t="shared" si="52" ref="D143:Q144">D144</f>
        <v>0</v>
      </c>
      <c r="E143" s="72">
        <f t="shared" si="52"/>
        <v>0</v>
      </c>
      <c r="F143" s="72">
        <f t="shared" si="52"/>
        <v>0</v>
      </c>
      <c r="G143" s="72">
        <f t="shared" si="52"/>
        <v>0</v>
      </c>
      <c r="H143" s="72">
        <f t="shared" si="52"/>
        <v>0</v>
      </c>
      <c r="I143" s="72">
        <f t="shared" si="52"/>
        <v>0</v>
      </c>
      <c r="J143" s="72">
        <f t="shared" si="52"/>
        <v>0</v>
      </c>
      <c r="K143" s="72">
        <f t="shared" si="52"/>
        <v>0</v>
      </c>
      <c r="L143" s="72">
        <f t="shared" si="52"/>
        <v>0</v>
      </c>
      <c r="M143" s="72">
        <f t="shared" si="52"/>
        <v>0</v>
      </c>
      <c r="N143" s="72">
        <f t="shared" si="52"/>
        <v>0</v>
      </c>
      <c r="O143" s="72">
        <f t="shared" si="52"/>
        <v>0</v>
      </c>
      <c r="P143" s="72">
        <f t="shared" si="52"/>
        <v>0</v>
      </c>
      <c r="Q143" s="72">
        <f t="shared" si="52"/>
        <v>0</v>
      </c>
    </row>
    <row r="144" spans="1:17" s="73" customFormat="1" ht="15.75" hidden="1">
      <c r="A144" s="84"/>
      <c r="B144" s="87" t="s">
        <v>85</v>
      </c>
      <c r="C144" s="63" t="s">
        <v>86</v>
      </c>
      <c r="D144" s="72">
        <f t="shared" si="52"/>
        <v>0</v>
      </c>
      <c r="E144" s="72">
        <f t="shared" si="52"/>
        <v>0</v>
      </c>
      <c r="F144" s="72">
        <f t="shared" si="52"/>
        <v>0</v>
      </c>
      <c r="G144" s="72">
        <f t="shared" si="52"/>
        <v>0</v>
      </c>
      <c r="H144" s="72">
        <f t="shared" si="52"/>
        <v>0</v>
      </c>
      <c r="I144" s="72">
        <f t="shared" si="52"/>
        <v>0</v>
      </c>
      <c r="J144" s="72">
        <f t="shared" si="52"/>
        <v>0</v>
      </c>
      <c r="K144" s="72">
        <f t="shared" si="52"/>
        <v>0</v>
      </c>
      <c r="L144" s="72">
        <f t="shared" si="52"/>
        <v>0</v>
      </c>
      <c r="M144" s="72">
        <f t="shared" si="52"/>
        <v>0</v>
      </c>
      <c r="N144" s="72">
        <f t="shared" si="52"/>
        <v>0</v>
      </c>
      <c r="O144" s="72">
        <f t="shared" si="52"/>
        <v>0</v>
      </c>
      <c r="P144" s="72">
        <f t="shared" si="52"/>
        <v>0</v>
      </c>
      <c r="Q144" s="72">
        <f t="shared" si="52"/>
        <v>0</v>
      </c>
    </row>
    <row r="145" spans="1:17" s="73" customFormat="1" ht="15.75" hidden="1">
      <c r="A145" s="84"/>
      <c r="B145" s="62" t="s">
        <v>100</v>
      </c>
      <c r="C145" s="63" t="s">
        <v>101</v>
      </c>
      <c r="D145" s="72">
        <f aca="true" t="shared" si="53" ref="D145:Q145">D146+D148</f>
        <v>0</v>
      </c>
      <c r="E145" s="72">
        <f t="shared" si="53"/>
        <v>0</v>
      </c>
      <c r="F145" s="72">
        <f t="shared" si="53"/>
        <v>0</v>
      </c>
      <c r="G145" s="72">
        <f t="shared" si="53"/>
        <v>0</v>
      </c>
      <c r="H145" s="72">
        <f t="shared" si="53"/>
        <v>0</v>
      </c>
      <c r="I145" s="72">
        <f t="shared" si="53"/>
        <v>0</v>
      </c>
      <c r="J145" s="72">
        <f t="shared" si="53"/>
        <v>0</v>
      </c>
      <c r="K145" s="72">
        <f t="shared" si="53"/>
        <v>0</v>
      </c>
      <c r="L145" s="72">
        <f t="shared" si="53"/>
        <v>0</v>
      </c>
      <c r="M145" s="72">
        <f t="shared" si="53"/>
        <v>0</v>
      </c>
      <c r="N145" s="72">
        <f t="shared" si="53"/>
        <v>0</v>
      </c>
      <c r="O145" s="72">
        <f t="shared" si="53"/>
        <v>0</v>
      </c>
      <c r="P145" s="72">
        <f t="shared" si="53"/>
        <v>0</v>
      </c>
      <c r="Q145" s="72">
        <f t="shared" si="53"/>
        <v>0</v>
      </c>
    </row>
    <row r="146" spans="1:17" s="73" customFormat="1" ht="15.75" hidden="1">
      <c r="A146" s="84"/>
      <c r="B146" s="88" t="s">
        <v>114</v>
      </c>
      <c r="C146" s="63" t="s">
        <v>196</v>
      </c>
      <c r="D146" s="72">
        <f aca="true" t="shared" si="54" ref="D146:Q146">D147</f>
        <v>0</v>
      </c>
      <c r="E146" s="72">
        <f t="shared" si="54"/>
        <v>0</v>
      </c>
      <c r="F146" s="72">
        <f t="shared" si="54"/>
        <v>0</v>
      </c>
      <c r="G146" s="72">
        <f t="shared" si="54"/>
        <v>0</v>
      </c>
      <c r="H146" s="72">
        <f t="shared" si="54"/>
        <v>0</v>
      </c>
      <c r="I146" s="72">
        <f t="shared" si="54"/>
        <v>0</v>
      </c>
      <c r="J146" s="72">
        <f t="shared" si="54"/>
        <v>0</v>
      </c>
      <c r="K146" s="72">
        <f t="shared" si="54"/>
        <v>0</v>
      </c>
      <c r="L146" s="72">
        <f t="shared" si="54"/>
        <v>0</v>
      </c>
      <c r="M146" s="72">
        <f t="shared" si="54"/>
        <v>0</v>
      </c>
      <c r="N146" s="72">
        <f t="shared" si="54"/>
        <v>0</v>
      </c>
      <c r="O146" s="72">
        <f t="shared" si="54"/>
        <v>0</v>
      </c>
      <c r="P146" s="72">
        <f t="shared" si="54"/>
        <v>0</v>
      </c>
      <c r="Q146" s="72">
        <f t="shared" si="54"/>
        <v>0</v>
      </c>
    </row>
    <row r="147" spans="1:17" s="73" customFormat="1" ht="15.75" hidden="1">
      <c r="A147" s="76" t="s">
        <v>169</v>
      </c>
      <c r="B147" s="89" t="s">
        <v>120</v>
      </c>
      <c r="C147" s="78" t="s">
        <v>28</v>
      </c>
      <c r="D147" s="54">
        <f>E147+F147</f>
        <v>0</v>
      </c>
      <c r="E147" s="164"/>
      <c r="F147" s="54">
        <f>SUM(G147:Q147)</f>
        <v>0</v>
      </c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1:17" s="73" customFormat="1" ht="15.75" hidden="1">
      <c r="A148" s="76"/>
      <c r="B148" s="62" t="s">
        <v>130</v>
      </c>
      <c r="C148" s="63" t="s">
        <v>131</v>
      </c>
      <c r="D148" s="72">
        <f aca="true" t="shared" si="55" ref="D148:Q148">D149</f>
        <v>0</v>
      </c>
      <c r="E148" s="72">
        <f t="shared" si="55"/>
        <v>0</v>
      </c>
      <c r="F148" s="72">
        <f t="shared" si="55"/>
        <v>0</v>
      </c>
      <c r="G148" s="72">
        <f t="shared" si="55"/>
        <v>0</v>
      </c>
      <c r="H148" s="72">
        <f t="shared" si="55"/>
        <v>0</v>
      </c>
      <c r="I148" s="72">
        <f t="shared" si="55"/>
        <v>0</v>
      </c>
      <c r="J148" s="72">
        <f t="shared" si="55"/>
        <v>0</v>
      </c>
      <c r="K148" s="72">
        <f t="shared" si="55"/>
        <v>0</v>
      </c>
      <c r="L148" s="72">
        <f t="shared" si="55"/>
        <v>0</v>
      </c>
      <c r="M148" s="72">
        <f t="shared" si="55"/>
        <v>0</v>
      </c>
      <c r="N148" s="72">
        <f t="shared" si="55"/>
        <v>0</v>
      </c>
      <c r="O148" s="72">
        <f t="shared" si="55"/>
        <v>0</v>
      </c>
      <c r="P148" s="72">
        <f t="shared" si="55"/>
        <v>0</v>
      </c>
      <c r="Q148" s="72">
        <f t="shared" si="55"/>
        <v>0</v>
      </c>
    </row>
    <row r="149" spans="1:17" s="73" customFormat="1" ht="15.75" hidden="1">
      <c r="A149" s="76" t="s">
        <v>182</v>
      </c>
      <c r="B149" s="80" t="s">
        <v>249</v>
      </c>
      <c r="C149" s="78" t="s">
        <v>31</v>
      </c>
      <c r="D149" s="54">
        <f>E149+F149</f>
        <v>0</v>
      </c>
      <c r="E149" s="164"/>
      <c r="F149" s="54">
        <f>SUM(G149:Q149)</f>
        <v>0</v>
      </c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1:17" s="73" customFormat="1" ht="33" customHeight="1">
      <c r="A150" s="228" t="s">
        <v>240</v>
      </c>
      <c r="B150" s="229"/>
      <c r="C150" s="229"/>
      <c r="D150" s="72">
        <f>D151+D157</f>
        <v>17000</v>
      </c>
      <c r="E150" s="72">
        <f aca="true" t="shared" si="56" ref="E150:Q150">E151+E157</f>
        <v>17000</v>
      </c>
      <c r="F150" s="72">
        <f t="shared" si="56"/>
        <v>0</v>
      </c>
      <c r="G150" s="72">
        <f t="shared" si="56"/>
        <v>0</v>
      </c>
      <c r="H150" s="72">
        <f t="shared" si="56"/>
        <v>0</v>
      </c>
      <c r="I150" s="72">
        <f t="shared" si="56"/>
        <v>0</v>
      </c>
      <c r="J150" s="72">
        <f t="shared" si="56"/>
        <v>0</v>
      </c>
      <c r="K150" s="72">
        <f t="shared" si="56"/>
        <v>0</v>
      </c>
      <c r="L150" s="72">
        <f t="shared" si="56"/>
        <v>0</v>
      </c>
      <c r="M150" s="72">
        <f t="shared" si="56"/>
        <v>0</v>
      </c>
      <c r="N150" s="72">
        <f t="shared" si="56"/>
        <v>0</v>
      </c>
      <c r="O150" s="72">
        <f t="shared" si="56"/>
        <v>0</v>
      </c>
      <c r="P150" s="72">
        <f t="shared" si="56"/>
        <v>17218</v>
      </c>
      <c r="Q150" s="72">
        <f t="shared" si="56"/>
        <v>17460</v>
      </c>
    </row>
    <row r="151" spans="1:17" s="73" customFormat="1" ht="15.75" hidden="1">
      <c r="A151" s="74"/>
      <c r="B151" s="87">
        <v>3</v>
      </c>
      <c r="C151" s="63" t="s">
        <v>86</v>
      </c>
      <c r="D151" s="72">
        <f aca="true" t="shared" si="57" ref="D151:Q151">D152</f>
        <v>0</v>
      </c>
      <c r="E151" s="72">
        <f t="shared" si="57"/>
        <v>0</v>
      </c>
      <c r="F151" s="72">
        <f t="shared" si="57"/>
        <v>0</v>
      </c>
      <c r="G151" s="72">
        <f t="shared" si="57"/>
        <v>0</v>
      </c>
      <c r="H151" s="72">
        <f t="shared" si="57"/>
        <v>0</v>
      </c>
      <c r="I151" s="72">
        <f t="shared" si="57"/>
        <v>0</v>
      </c>
      <c r="J151" s="72">
        <f t="shared" si="57"/>
        <v>0</v>
      </c>
      <c r="K151" s="72">
        <f t="shared" si="57"/>
        <v>0</v>
      </c>
      <c r="L151" s="72">
        <f t="shared" si="57"/>
        <v>0</v>
      </c>
      <c r="M151" s="72">
        <f t="shared" si="57"/>
        <v>0</v>
      </c>
      <c r="N151" s="72">
        <f t="shared" si="57"/>
        <v>0</v>
      </c>
      <c r="O151" s="72">
        <f t="shared" si="57"/>
        <v>0</v>
      </c>
      <c r="P151" s="72">
        <f t="shared" si="57"/>
        <v>0</v>
      </c>
      <c r="Q151" s="72">
        <f t="shared" si="57"/>
        <v>0</v>
      </c>
    </row>
    <row r="152" spans="1:17" s="73" customFormat="1" ht="15.75" hidden="1">
      <c r="A152" s="74"/>
      <c r="B152" s="62">
        <v>32</v>
      </c>
      <c r="C152" s="63" t="s">
        <v>101</v>
      </c>
      <c r="D152" s="72">
        <f aca="true" t="shared" si="58" ref="D152:Q152">D153+D155</f>
        <v>0</v>
      </c>
      <c r="E152" s="72">
        <f t="shared" si="58"/>
        <v>0</v>
      </c>
      <c r="F152" s="72">
        <f t="shared" si="58"/>
        <v>0</v>
      </c>
      <c r="G152" s="72">
        <f t="shared" si="58"/>
        <v>0</v>
      </c>
      <c r="H152" s="72">
        <f t="shared" si="58"/>
        <v>0</v>
      </c>
      <c r="I152" s="72">
        <f t="shared" si="58"/>
        <v>0</v>
      </c>
      <c r="J152" s="72">
        <f t="shared" si="58"/>
        <v>0</v>
      </c>
      <c r="K152" s="72">
        <f t="shared" si="58"/>
        <v>0</v>
      </c>
      <c r="L152" s="72">
        <f t="shared" si="58"/>
        <v>0</v>
      </c>
      <c r="M152" s="72">
        <f t="shared" si="58"/>
        <v>0</v>
      </c>
      <c r="N152" s="72">
        <f t="shared" si="58"/>
        <v>0</v>
      </c>
      <c r="O152" s="72">
        <f t="shared" si="58"/>
        <v>0</v>
      </c>
      <c r="P152" s="72">
        <f t="shared" si="58"/>
        <v>0</v>
      </c>
      <c r="Q152" s="72">
        <f t="shared" si="58"/>
        <v>0</v>
      </c>
    </row>
    <row r="153" spans="1:17" s="73" customFormat="1" ht="15.75" hidden="1">
      <c r="A153" s="74"/>
      <c r="B153" s="88">
        <v>323</v>
      </c>
      <c r="C153" s="63" t="s">
        <v>131</v>
      </c>
      <c r="D153" s="72">
        <f aca="true" t="shared" si="59" ref="D153:Q153">D154</f>
        <v>0</v>
      </c>
      <c r="E153" s="72">
        <f t="shared" si="59"/>
        <v>0</v>
      </c>
      <c r="F153" s="72">
        <f t="shared" si="59"/>
        <v>0</v>
      </c>
      <c r="G153" s="72">
        <f t="shared" si="59"/>
        <v>0</v>
      </c>
      <c r="H153" s="72">
        <f t="shared" si="59"/>
        <v>0</v>
      </c>
      <c r="I153" s="72">
        <f t="shared" si="59"/>
        <v>0</v>
      </c>
      <c r="J153" s="72">
        <f t="shared" si="59"/>
        <v>0</v>
      </c>
      <c r="K153" s="72">
        <f t="shared" si="59"/>
        <v>0</v>
      </c>
      <c r="L153" s="72">
        <f t="shared" si="59"/>
        <v>0</v>
      </c>
      <c r="M153" s="72">
        <f t="shared" si="59"/>
        <v>0</v>
      </c>
      <c r="N153" s="72">
        <f t="shared" si="59"/>
        <v>0</v>
      </c>
      <c r="O153" s="72">
        <f t="shared" si="59"/>
        <v>0</v>
      </c>
      <c r="P153" s="72">
        <f t="shared" si="59"/>
        <v>0</v>
      </c>
      <c r="Q153" s="72">
        <f t="shared" si="59"/>
        <v>0</v>
      </c>
    </row>
    <row r="154" spans="1:17" s="79" customFormat="1" ht="15.75" hidden="1">
      <c r="A154" s="90" t="s">
        <v>183</v>
      </c>
      <c r="B154" s="77" t="s">
        <v>135</v>
      </c>
      <c r="C154" s="71" t="s">
        <v>30</v>
      </c>
      <c r="D154" s="54">
        <f>E154+F154</f>
        <v>0</v>
      </c>
      <c r="E154" s="164"/>
      <c r="F154" s="54">
        <f>SUM(G154:Q154)</f>
        <v>0</v>
      </c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1:17" s="79" customFormat="1" ht="15.75" hidden="1">
      <c r="A155" s="90"/>
      <c r="B155" s="80" t="s">
        <v>154</v>
      </c>
      <c r="C155" s="50" t="s">
        <v>155</v>
      </c>
      <c r="D155" s="72">
        <f aca="true" t="shared" si="60" ref="D155:Q155">D156</f>
        <v>0</v>
      </c>
      <c r="E155" s="72">
        <f t="shared" si="60"/>
        <v>0</v>
      </c>
      <c r="F155" s="72">
        <f t="shared" si="60"/>
        <v>0</v>
      </c>
      <c r="G155" s="72">
        <f t="shared" si="60"/>
        <v>0</v>
      </c>
      <c r="H155" s="72">
        <f t="shared" si="60"/>
        <v>0</v>
      </c>
      <c r="I155" s="72">
        <f t="shared" si="60"/>
        <v>0</v>
      </c>
      <c r="J155" s="72">
        <f t="shared" si="60"/>
        <v>0</v>
      </c>
      <c r="K155" s="72">
        <f t="shared" si="60"/>
        <v>0</v>
      </c>
      <c r="L155" s="72">
        <f t="shared" si="60"/>
        <v>0</v>
      </c>
      <c r="M155" s="72">
        <f t="shared" si="60"/>
        <v>0</v>
      </c>
      <c r="N155" s="72">
        <f t="shared" si="60"/>
        <v>0</v>
      </c>
      <c r="O155" s="72">
        <f t="shared" si="60"/>
        <v>0</v>
      </c>
      <c r="P155" s="72">
        <f t="shared" si="60"/>
        <v>0</v>
      </c>
      <c r="Q155" s="72">
        <f t="shared" si="60"/>
        <v>0</v>
      </c>
    </row>
    <row r="156" spans="1:17" s="79" customFormat="1" ht="15.75" hidden="1">
      <c r="A156" s="90" t="s">
        <v>184</v>
      </c>
      <c r="B156" s="91">
        <v>3292</v>
      </c>
      <c r="C156" s="71" t="s">
        <v>36</v>
      </c>
      <c r="D156" s="54">
        <f>E156+F156</f>
        <v>0</v>
      </c>
      <c r="E156" s="164"/>
      <c r="F156" s="54">
        <f>SUM(G156:Q156)</f>
        <v>0</v>
      </c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1:17" s="79" customFormat="1" ht="15.75">
      <c r="A157" s="90"/>
      <c r="B157" s="75">
        <v>4</v>
      </c>
      <c r="C157" s="50" t="s">
        <v>17</v>
      </c>
      <c r="D157" s="81">
        <f aca="true" t="shared" si="61" ref="D157:Q157">D158</f>
        <v>17000</v>
      </c>
      <c r="E157" s="81">
        <f t="shared" si="61"/>
        <v>17000</v>
      </c>
      <c r="F157" s="81">
        <f t="shared" si="61"/>
        <v>0</v>
      </c>
      <c r="G157" s="81">
        <f t="shared" si="61"/>
        <v>0</v>
      </c>
      <c r="H157" s="81">
        <f t="shared" si="61"/>
        <v>0</v>
      </c>
      <c r="I157" s="81">
        <f t="shared" si="61"/>
        <v>0</v>
      </c>
      <c r="J157" s="81">
        <f t="shared" si="61"/>
        <v>0</v>
      </c>
      <c r="K157" s="81">
        <f t="shared" si="61"/>
        <v>0</v>
      </c>
      <c r="L157" s="81">
        <f t="shared" si="61"/>
        <v>0</v>
      </c>
      <c r="M157" s="81">
        <f t="shared" si="61"/>
        <v>0</v>
      </c>
      <c r="N157" s="81">
        <f t="shared" si="61"/>
        <v>0</v>
      </c>
      <c r="O157" s="81">
        <f t="shared" si="61"/>
        <v>0</v>
      </c>
      <c r="P157" s="81">
        <f t="shared" si="61"/>
        <v>17218</v>
      </c>
      <c r="Q157" s="81">
        <f t="shared" si="61"/>
        <v>17460</v>
      </c>
    </row>
    <row r="158" spans="1:17" s="79" customFormat="1" ht="31.5">
      <c r="A158" s="90"/>
      <c r="B158" s="75">
        <v>42</v>
      </c>
      <c r="C158" s="99" t="s">
        <v>214</v>
      </c>
      <c r="D158" s="81">
        <f aca="true" t="shared" si="62" ref="D158:Q158">D159+D162</f>
        <v>17000</v>
      </c>
      <c r="E158" s="81">
        <f t="shared" si="62"/>
        <v>17000</v>
      </c>
      <c r="F158" s="81">
        <f t="shared" si="62"/>
        <v>0</v>
      </c>
      <c r="G158" s="81">
        <f t="shared" si="62"/>
        <v>0</v>
      </c>
      <c r="H158" s="81">
        <f t="shared" si="62"/>
        <v>0</v>
      </c>
      <c r="I158" s="81">
        <f t="shared" si="62"/>
        <v>0</v>
      </c>
      <c r="J158" s="81">
        <f t="shared" si="62"/>
        <v>0</v>
      </c>
      <c r="K158" s="81">
        <f t="shared" si="62"/>
        <v>0</v>
      </c>
      <c r="L158" s="81">
        <f t="shared" si="62"/>
        <v>0</v>
      </c>
      <c r="M158" s="81">
        <f t="shared" si="62"/>
        <v>0</v>
      </c>
      <c r="N158" s="81">
        <f t="shared" si="62"/>
        <v>0</v>
      </c>
      <c r="O158" s="81">
        <f t="shared" si="62"/>
        <v>0</v>
      </c>
      <c r="P158" s="81">
        <f t="shared" si="62"/>
        <v>17218</v>
      </c>
      <c r="Q158" s="81">
        <f t="shared" si="62"/>
        <v>17460</v>
      </c>
    </row>
    <row r="159" spans="1:17" s="79" customFormat="1" ht="15.75">
      <c r="A159" s="90"/>
      <c r="B159" s="75">
        <v>422</v>
      </c>
      <c r="C159" s="50" t="s">
        <v>181</v>
      </c>
      <c r="D159" s="81">
        <f aca="true" t="shared" si="63" ref="D159:Q159">D160+D161</f>
        <v>0</v>
      </c>
      <c r="E159" s="81">
        <f t="shared" si="63"/>
        <v>0</v>
      </c>
      <c r="F159" s="81">
        <f t="shared" si="63"/>
        <v>0</v>
      </c>
      <c r="G159" s="81">
        <f t="shared" si="63"/>
        <v>0</v>
      </c>
      <c r="H159" s="81">
        <f t="shared" si="63"/>
        <v>0</v>
      </c>
      <c r="I159" s="81">
        <f t="shared" si="63"/>
        <v>0</v>
      </c>
      <c r="J159" s="81">
        <f t="shared" si="63"/>
        <v>0</v>
      </c>
      <c r="K159" s="81">
        <f t="shared" si="63"/>
        <v>0</v>
      </c>
      <c r="L159" s="81">
        <f t="shared" si="63"/>
        <v>0</v>
      </c>
      <c r="M159" s="81">
        <f t="shared" si="63"/>
        <v>0</v>
      </c>
      <c r="N159" s="81">
        <f t="shared" si="63"/>
        <v>0</v>
      </c>
      <c r="O159" s="81">
        <f t="shared" si="63"/>
        <v>0</v>
      </c>
      <c r="P159" s="81">
        <f t="shared" si="63"/>
        <v>0</v>
      </c>
      <c r="Q159" s="81">
        <f t="shared" si="63"/>
        <v>0</v>
      </c>
    </row>
    <row r="160" spans="1:17" s="73" customFormat="1" ht="15.75">
      <c r="A160" s="90" t="s">
        <v>186</v>
      </c>
      <c r="B160" s="91">
        <v>4221</v>
      </c>
      <c r="C160" s="71" t="s">
        <v>38</v>
      </c>
      <c r="D160" s="54">
        <f>E160+F160</f>
        <v>0</v>
      </c>
      <c r="E160" s="164"/>
      <c r="F160" s="54">
        <f>SUM(G160:N160)</f>
        <v>0</v>
      </c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1:17" s="73" customFormat="1" ht="15.75">
      <c r="A161" s="90" t="s">
        <v>187</v>
      </c>
      <c r="B161" s="91">
        <v>4227</v>
      </c>
      <c r="C161" s="71" t="s">
        <v>42</v>
      </c>
      <c r="D161" s="54">
        <f>E161+F161</f>
        <v>0</v>
      </c>
      <c r="E161" s="164"/>
      <c r="F161" s="54">
        <f>SUM(G161:N161)</f>
        <v>0</v>
      </c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1:17" s="79" customFormat="1" ht="15.75">
      <c r="A162" s="76"/>
      <c r="B162" s="84" t="s">
        <v>190</v>
      </c>
      <c r="C162" s="92" t="s">
        <v>229</v>
      </c>
      <c r="D162" s="81">
        <f aca="true" t="shared" si="64" ref="D162:Q162">D163</f>
        <v>17000</v>
      </c>
      <c r="E162" s="81">
        <f t="shared" si="64"/>
        <v>17000</v>
      </c>
      <c r="F162" s="81">
        <f t="shared" si="64"/>
        <v>0</v>
      </c>
      <c r="G162" s="81">
        <f t="shared" si="64"/>
        <v>0</v>
      </c>
      <c r="H162" s="81">
        <f t="shared" si="64"/>
        <v>0</v>
      </c>
      <c r="I162" s="81">
        <f t="shared" si="64"/>
        <v>0</v>
      </c>
      <c r="J162" s="81">
        <f t="shared" si="64"/>
        <v>0</v>
      </c>
      <c r="K162" s="81">
        <f t="shared" si="64"/>
        <v>0</v>
      </c>
      <c r="L162" s="81">
        <f t="shared" si="64"/>
        <v>0</v>
      </c>
      <c r="M162" s="81">
        <f t="shared" si="64"/>
        <v>0</v>
      </c>
      <c r="N162" s="81">
        <f t="shared" si="64"/>
        <v>0</v>
      </c>
      <c r="O162" s="81">
        <f t="shared" si="64"/>
        <v>0</v>
      </c>
      <c r="P162" s="81">
        <f t="shared" si="64"/>
        <v>17218</v>
      </c>
      <c r="Q162" s="81">
        <f t="shared" si="64"/>
        <v>17460</v>
      </c>
    </row>
    <row r="163" spans="1:17" s="73" customFormat="1" ht="15.75">
      <c r="A163" s="90" t="s">
        <v>189</v>
      </c>
      <c r="B163" s="82" t="s">
        <v>63</v>
      </c>
      <c r="C163" s="83" t="s">
        <v>64</v>
      </c>
      <c r="D163" s="54">
        <f>E163+F163</f>
        <v>17000</v>
      </c>
      <c r="E163" s="164">
        <v>17000</v>
      </c>
      <c r="F163" s="54">
        <f>SUM(G163:N163)</f>
        <v>0</v>
      </c>
      <c r="G163" s="164"/>
      <c r="H163" s="164"/>
      <c r="I163" s="164"/>
      <c r="J163" s="164"/>
      <c r="K163" s="164"/>
      <c r="L163" s="164"/>
      <c r="M163" s="164"/>
      <c r="N163" s="164"/>
      <c r="O163" s="164"/>
      <c r="P163" s="164">
        <v>17218</v>
      </c>
      <c r="Q163" s="164">
        <v>17460</v>
      </c>
    </row>
    <row r="164" spans="1:17" s="73" customFormat="1" ht="32.25" customHeight="1" hidden="1">
      <c r="A164" s="228" t="s">
        <v>241</v>
      </c>
      <c r="B164" s="231"/>
      <c r="C164" s="231"/>
      <c r="D164" s="72">
        <f aca="true" t="shared" si="65" ref="D164:Q167">D165</f>
        <v>0</v>
      </c>
      <c r="E164" s="72">
        <f t="shared" si="65"/>
        <v>0</v>
      </c>
      <c r="F164" s="72">
        <f t="shared" si="65"/>
        <v>0</v>
      </c>
      <c r="G164" s="72">
        <f t="shared" si="65"/>
        <v>0</v>
      </c>
      <c r="H164" s="72">
        <f t="shared" si="65"/>
        <v>0</v>
      </c>
      <c r="I164" s="72">
        <f t="shared" si="65"/>
        <v>0</v>
      </c>
      <c r="J164" s="72">
        <f t="shared" si="65"/>
        <v>0</v>
      </c>
      <c r="K164" s="72">
        <f t="shared" si="65"/>
        <v>0</v>
      </c>
      <c r="L164" s="72">
        <f t="shared" si="65"/>
        <v>0</v>
      </c>
      <c r="M164" s="72">
        <f t="shared" si="65"/>
        <v>0</v>
      </c>
      <c r="N164" s="72">
        <f t="shared" si="65"/>
        <v>0</v>
      </c>
      <c r="O164" s="72">
        <f t="shared" si="65"/>
        <v>0</v>
      </c>
      <c r="P164" s="72">
        <f t="shared" si="65"/>
        <v>0</v>
      </c>
      <c r="Q164" s="72">
        <f t="shared" si="65"/>
        <v>0</v>
      </c>
    </row>
    <row r="165" spans="1:17" s="73" customFormat="1" ht="15.75" hidden="1">
      <c r="A165" s="45"/>
      <c r="B165" s="93">
        <v>3</v>
      </c>
      <c r="C165" s="50" t="s">
        <v>86</v>
      </c>
      <c r="D165" s="72">
        <f t="shared" si="65"/>
        <v>0</v>
      </c>
      <c r="E165" s="72">
        <f t="shared" si="65"/>
        <v>0</v>
      </c>
      <c r="F165" s="72">
        <f t="shared" si="65"/>
        <v>0</v>
      </c>
      <c r="G165" s="72">
        <f t="shared" si="65"/>
        <v>0</v>
      </c>
      <c r="H165" s="72">
        <f t="shared" si="65"/>
        <v>0</v>
      </c>
      <c r="I165" s="72">
        <f t="shared" si="65"/>
        <v>0</v>
      </c>
      <c r="J165" s="72">
        <f t="shared" si="65"/>
        <v>0</v>
      </c>
      <c r="K165" s="72">
        <f t="shared" si="65"/>
        <v>0</v>
      </c>
      <c r="L165" s="72">
        <f t="shared" si="65"/>
        <v>0</v>
      </c>
      <c r="M165" s="72">
        <f t="shared" si="65"/>
        <v>0</v>
      </c>
      <c r="N165" s="72">
        <f t="shared" si="65"/>
        <v>0</v>
      </c>
      <c r="O165" s="72">
        <f t="shared" si="65"/>
        <v>0</v>
      </c>
      <c r="P165" s="72">
        <f t="shared" si="65"/>
        <v>0</v>
      </c>
      <c r="Q165" s="72">
        <f t="shared" si="65"/>
        <v>0</v>
      </c>
    </row>
    <row r="166" spans="1:17" s="73" customFormat="1" ht="15.75" hidden="1">
      <c r="A166" s="45"/>
      <c r="B166" s="93">
        <v>32</v>
      </c>
      <c r="C166" s="50" t="s">
        <v>101</v>
      </c>
      <c r="D166" s="72">
        <f t="shared" si="65"/>
        <v>0</v>
      </c>
      <c r="E166" s="72">
        <f t="shared" si="65"/>
        <v>0</v>
      </c>
      <c r="F166" s="72">
        <f t="shared" si="65"/>
        <v>0</v>
      </c>
      <c r="G166" s="72">
        <f t="shared" si="65"/>
        <v>0</v>
      </c>
      <c r="H166" s="72">
        <f t="shared" si="65"/>
        <v>0</v>
      </c>
      <c r="I166" s="72">
        <f t="shared" si="65"/>
        <v>0</v>
      </c>
      <c r="J166" s="72">
        <f t="shared" si="65"/>
        <v>0</v>
      </c>
      <c r="K166" s="72">
        <f t="shared" si="65"/>
        <v>0</v>
      </c>
      <c r="L166" s="72">
        <f t="shared" si="65"/>
        <v>0</v>
      </c>
      <c r="M166" s="72">
        <f t="shared" si="65"/>
        <v>0</v>
      </c>
      <c r="N166" s="72">
        <f t="shared" si="65"/>
        <v>0</v>
      </c>
      <c r="O166" s="72">
        <f t="shared" si="65"/>
        <v>0</v>
      </c>
      <c r="P166" s="72">
        <f t="shared" si="65"/>
        <v>0</v>
      </c>
      <c r="Q166" s="72">
        <f t="shared" si="65"/>
        <v>0</v>
      </c>
    </row>
    <row r="167" spans="1:17" s="73" customFormat="1" ht="15.75" hidden="1">
      <c r="A167" s="45"/>
      <c r="B167" s="93">
        <v>329</v>
      </c>
      <c r="C167" s="63" t="s">
        <v>155</v>
      </c>
      <c r="D167" s="72">
        <f t="shared" si="65"/>
        <v>0</v>
      </c>
      <c r="E167" s="72">
        <f t="shared" si="65"/>
        <v>0</v>
      </c>
      <c r="F167" s="72">
        <f t="shared" si="65"/>
        <v>0</v>
      </c>
      <c r="G167" s="72">
        <f t="shared" si="65"/>
        <v>0</v>
      </c>
      <c r="H167" s="72">
        <f t="shared" si="65"/>
        <v>0</v>
      </c>
      <c r="I167" s="72">
        <f t="shared" si="65"/>
        <v>0</v>
      </c>
      <c r="J167" s="72">
        <f t="shared" si="65"/>
        <v>0</v>
      </c>
      <c r="K167" s="72">
        <f t="shared" si="65"/>
        <v>0</v>
      </c>
      <c r="L167" s="72">
        <f t="shared" si="65"/>
        <v>0</v>
      </c>
      <c r="M167" s="72">
        <f t="shared" si="65"/>
        <v>0</v>
      </c>
      <c r="N167" s="72">
        <f t="shared" si="65"/>
        <v>0</v>
      </c>
      <c r="O167" s="72">
        <f t="shared" si="65"/>
        <v>0</v>
      </c>
      <c r="P167" s="72">
        <f t="shared" si="65"/>
        <v>0</v>
      </c>
      <c r="Q167" s="72">
        <f t="shared" si="65"/>
        <v>0</v>
      </c>
    </row>
    <row r="168" spans="1:17" s="73" customFormat="1" ht="15.75" hidden="1">
      <c r="A168" s="94" t="s">
        <v>191</v>
      </c>
      <c r="B168" s="77" t="s">
        <v>66</v>
      </c>
      <c r="C168" s="83" t="s">
        <v>8</v>
      </c>
      <c r="D168" s="54">
        <f>E168+F168</f>
        <v>0</v>
      </c>
      <c r="E168" s="164"/>
      <c r="F168" s="54">
        <f>SUM(G168:Q168)</f>
        <v>0</v>
      </c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1:17" s="73" customFormat="1" ht="24.75" customHeight="1">
      <c r="A169" s="95" t="s">
        <v>244</v>
      </c>
      <c r="B169" s="96"/>
      <c r="C169" s="97"/>
      <c r="D169" s="98">
        <f aca="true" t="shared" si="66" ref="D169:Q169">SUM(D112,D13)</f>
        <v>10494263</v>
      </c>
      <c r="E169" s="98">
        <f t="shared" si="66"/>
        <v>1352785</v>
      </c>
      <c r="F169" s="98">
        <f t="shared" si="66"/>
        <v>9141478</v>
      </c>
      <c r="G169" s="98">
        <f t="shared" si="66"/>
        <v>8965463</v>
      </c>
      <c r="H169" s="98">
        <f t="shared" si="66"/>
        <v>10</v>
      </c>
      <c r="I169" s="98">
        <f t="shared" si="66"/>
        <v>129005</v>
      </c>
      <c r="J169" s="98">
        <f t="shared" si="66"/>
        <v>47000</v>
      </c>
      <c r="K169" s="98">
        <f t="shared" si="66"/>
        <v>0</v>
      </c>
      <c r="L169" s="98">
        <f t="shared" si="66"/>
        <v>0</v>
      </c>
      <c r="M169" s="98">
        <f t="shared" si="66"/>
        <v>0</v>
      </c>
      <c r="N169" s="98">
        <f t="shared" si="66"/>
        <v>0</v>
      </c>
      <c r="O169" s="98">
        <f t="shared" si="66"/>
        <v>0</v>
      </c>
      <c r="P169" s="98">
        <f t="shared" si="66"/>
        <v>10628590</v>
      </c>
      <c r="Q169" s="98">
        <f t="shared" si="66"/>
        <v>10778453</v>
      </c>
    </row>
    <row r="170" spans="1:44" s="33" customFormat="1" ht="41.25" customHeight="1">
      <c r="A170" s="161"/>
      <c r="B170" s="162"/>
      <c r="C170" s="162"/>
      <c r="D170" s="168"/>
      <c r="E170" s="162"/>
      <c r="F170" s="168"/>
      <c r="G170" s="162"/>
      <c r="H170" s="162"/>
      <c r="I170" s="162"/>
      <c r="J170" s="162"/>
      <c r="K170" s="162"/>
      <c r="L170" s="162"/>
      <c r="M170" s="162"/>
      <c r="N170" s="162"/>
      <c r="O170" s="163"/>
      <c r="P170" s="162"/>
      <c r="Q170" s="162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</row>
    <row r="171" spans="1:44" s="33" customFormat="1" ht="15.75">
      <c r="A171" s="169" t="s">
        <v>471</v>
      </c>
      <c r="B171" s="162"/>
      <c r="C171" s="162"/>
      <c r="D171" s="162"/>
      <c r="E171" s="173"/>
      <c r="F171" s="168"/>
      <c r="G171" s="162"/>
      <c r="H171" s="162"/>
      <c r="I171" s="170" t="s">
        <v>245</v>
      </c>
      <c r="J171" s="162"/>
      <c r="K171" s="162"/>
      <c r="L171" s="162"/>
      <c r="M171" s="162"/>
      <c r="N171" s="162"/>
      <c r="O171" s="163"/>
      <c r="P171" s="162"/>
      <c r="Q171" s="162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</row>
    <row r="172" spans="1:44" s="33" customFormat="1" ht="15.75">
      <c r="A172" s="161"/>
      <c r="B172" s="162"/>
      <c r="C172" s="162"/>
      <c r="D172" s="162"/>
      <c r="E172" s="173"/>
      <c r="F172" s="162"/>
      <c r="G172" s="162"/>
      <c r="H172" s="162"/>
      <c r="I172" s="162"/>
      <c r="J172" s="162"/>
      <c r="K172" s="162"/>
      <c r="L172" s="162"/>
      <c r="M172" s="162"/>
      <c r="N172" s="162"/>
      <c r="O172" s="230" t="s">
        <v>247</v>
      </c>
      <c r="P172" s="230"/>
      <c r="Q172" s="230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</row>
    <row r="173" spans="1:44" s="33" customFormat="1" ht="15.75">
      <c r="A173" s="161"/>
      <c r="B173" s="162"/>
      <c r="C173" s="162"/>
      <c r="D173" s="162"/>
      <c r="E173" s="173"/>
      <c r="F173" s="162"/>
      <c r="G173" s="162"/>
      <c r="H173" s="162"/>
      <c r="I173" s="170"/>
      <c r="J173" s="162"/>
      <c r="K173" s="162"/>
      <c r="L173" s="162"/>
      <c r="M173" s="162"/>
      <c r="N173" s="162"/>
      <c r="O173" s="163"/>
      <c r="P173" s="162"/>
      <c r="Q173" s="162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</row>
    <row r="174" spans="1:44" s="33" customFormat="1" ht="15.75">
      <c r="A174" s="161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3"/>
      <c r="P174" s="162"/>
      <c r="Q174" s="162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</row>
    <row r="175" spans="1:44" s="33" customFormat="1" ht="15.75">
      <c r="A175" s="161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71"/>
      <c r="P175" s="172"/>
      <c r="Q175" s="172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</row>
    <row r="176" spans="1:44" s="33" customFormat="1" ht="15.75">
      <c r="A176" s="161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3"/>
      <c r="P176" s="162"/>
      <c r="Q176" s="162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</row>
    <row r="177" spans="1:44" s="33" customFormat="1" ht="15.75">
      <c r="A177" s="161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3"/>
      <c r="P177" s="162"/>
      <c r="Q177" s="162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</row>
    <row r="178" spans="1:44" s="33" customFormat="1" ht="15.75">
      <c r="A178" s="161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3"/>
      <c r="P178" s="162"/>
      <c r="Q178" s="162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</row>
    <row r="179" spans="1:44" s="33" customFormat="1" ht="15.75">
      <c r="A179" s="161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3"/>
      <c r="P179" s="162"/>
      <c r="Q179" s="162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</row>
    <row r="180" spans="1:44" s="33" customFormat="1" ht="15.75">
      <c r="A180" s="161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3"/>
      <c r="P180" s="162"/>
      <c r="Q180" s="162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</row>
    <row r="181" spans="1:44" s="33" customFormat="1" ht="15.75">
      <c r="A181" s="161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3"/>
      <c r="P181" s="162"/>
      <c r="Q181" s="162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</row>
    <row r="182" spans="1:44" s="33" customFormat="1" ht="15.75">
      <c r="A182" s="161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3"/>
      <c r="P182" s="162"/>
      <c r="Q182" s="162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</row>
    <row r="183" spans="1:44" s="33" customFormat="1" ht="15.75">
      <c r="A183" s="161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3"/>
      <c r="P183" s="162"/>
      <c r="Q183" s="162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</row>
    <row r="184" spans="1:44" s="33" customFormat="1" ht="15.75">
      <c r="A184" s="161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3"/>
      <c r="P184" s="162"/>
      <c r="Q184" s="162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</row>
    <row r="185" spans="1:44" s="33" customFormat="1" ht="15.75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3"/>
      <c r="P185" s="162"/>
      <c r="Q185" s="162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</row>
    <row r="186" spans="1:44" s="33" customFormat="1" ht="15.75">
      <c r="A186" s="161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3"/>
      <c r="P186" s="162"/>
      <c r="Q186" s="162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</row>
    <row r="187" spans="1:44" s="33" customFormat="1" ht="15.75">
      <c r="A187" s="161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3"/>
      <c r="P187" s="162"/>
      <c r="Q187" s="162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</row>
    <row r="188" spans="1:44" s="33" customFormat="1" ht="15.75">
      <c r="A188" s="161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3"/>
      <c r="P188" s="162"/>
      <c r="Q188" s="162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</row>
    <row r="189" spans="1:44" s="33" customFormat="1" ht="15.75">
      <c r="A189" s="161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3"/>
      <c r="P189" s="162"/>
      <c r="Q189" s="162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</row>
    <row r="190" spans="1:44" s="33" customFormat="1" ht="15.75">
      <c r="A190" s="161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3"/>
      <c r="P190" s="162"/>
      <c r="Q190" s="162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</row>
    <row r="191" spans="1:44" s="33" customFormat="1" ht="15.75">
      <c r="A191" s="161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3"/>
      <c r="P191" s="162"/>
      <c r="Q191" s="162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</row>
    <row r="192" spans="1:44" s="33" customFormat="1" ht="15.75">
      <c r="A192" s="161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3"/>
      <c r="P192" s="162"/>
      <c r="Q192" s="162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</row>
    <row r="193" spans="1:44" s="33" customFormat="1" ht="15.75">
      <c r="A193" s="161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3"/>
      <c r="P193" s="162"/>
      <c r="Q193" s="162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</row>
    <row r="194" spans="1:44" s="33" customFormat="1" ht="15.75">
      <c r="A194" s="161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3"/>
      <c r="P194" s="162"/>
      <c r="Q194" s="162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</row>
    <row r="195" spans="1:44" s="33" customFormat="1" ht="15.75">
      <c r="A195" s="161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3"/>
      <c r="P195" s="162"/>
      <c r="Q195" s="162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</row>
    <row r="196" spans="1:44" s="33" customFormat="1" ht="15.75">
      <c r="A196" s="161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3"/>
      <c r="P196" s="162"/>
      <c r="Q196" s="162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</row>
    <row r="197" spans="1:44" s="33" customFormat="1" ht="15.75">
      <c r="A197" s="161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3"/>
      <c r="P197" s="162"/>
      <c r="Q197" s="162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</row>
    <row r="198" spans="1:44" s="33" customFormat="1" ht="15.75">
      <c r="A198" s="161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3"/>
      <c r="P198" s="162"/>
      <c r="Q198" s="162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</row>
    <row r="199" spans="1:44" s="33" customFormat="1" ht="15.75">
      <c r="A199" s="161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3"/>
      <c r="P199" s="162"/>
      <c r="Q199" s="162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</row>
    <row r="200" spans="1:44" s="33" customFormat="1" ht="15.75">
      <c r="A200" s="161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3"/>
      <c r="P200" s="162"/>
      <c r="Q200" s="162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</row>
    <row r="201" spans="1:44" s="33" customFormat="1" ht="15.75">
      <c r="A201" s="161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3"/>
      <c r="P201" s="162"/>
      <c r="Q201" s="162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</row>
    <row r="202" spans="1:44" s="33" customFormat="1" ht="15.75">
      <c r="A202" s="161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3"/>
      <c r="P202" s="162"/>
      <c r="Q202" s="162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</row>
    <row r="203" spans="1:44" s="33" customFormat="1" ht="15.75">
      <c r="A203" s="161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3"/>
      <c r="P203" s="162"/>
      <c r="Q203" s="162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</row>
    <row r="204" spans="1:44" s="33" customFormat="1" ht="15.75">
      <c r="A204" s="161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3"/>
      <c r="P204" s="162"/>
      <c r="Q204" s="162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</row>
    <row r="205" spans="1:44" s="33" customFormat="1" ht="15.75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3"/>
      <c r="P205" s="162"/>
      <c r="Q205" s="162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</row>
    <row r="206" spans="1:44" s="33" customFormat="1" ht="15.75">
      <c r="A206" s="161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3"/>
      <c r="P206" s="162"/>
      <c r="Q206" s="162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</row>
    <row r="207" spans="1:44" s="33" customFormat="1" ht="15.75">
      <c r="A207" s="161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3"/>
      <c r="P207" s="162"/>
      <c r="Q207" s="162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</row>
    <row r="208" spans="1:44" s="33" customFormat="1" ht="15.75">
      <c r="A208" s="161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3"/>
      <c r="P208" s="162"/>
      <c r="Q208" s="162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</row>
    <row r="209" spans="1:44" s="33" customFormat="1" ht="15.75">
      <c r="A209" s="161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3"/>
      <c r="P209" s="162"/>
      <c r="Q209" s="162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</row>
    <row r="210" spans="1:44" s="33" customFormat="1" ht="15.75">
      <c r="A210" s="161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3"/>
      <c r="P210" s="162"/>
      <c r="Q210" s="162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</row>
    <row r="211" spans="1:44" s="33" customFormat="1" ht="15.75">
      <c r="A211" s="161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3"/>
      <c r="P211" s="162"/>
      <c r="Q211" s="162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</row>
    <row r="212" spans="1:44" s="33" customFormat="1" ht="15.75">
      <c r="A212" s="161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3"/>
      <c r="P212" s="162"/>
      <c r="Q212" s="162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</row>
    <row r="213" spans="1:44" s="33" customFormat="1" ht="15.75">
      <c r="A213" s="161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3"/>
      <c r="P213" s="162"/>
      <c r="Q213" s="162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</row>
    <row r="214" spans="1:44" s="33" customFormat="1" ht="15.75">
      <c r="A214" s="161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3"/>
      <c r="P214" s="162"/>
      <c r="Q214" s="162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</row>
    <row r="215" spans="1:44" s="33" customFormat="1" ht="15.75">
      <c r="A215" s="161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3"/>
      <c r="P215" s="162"/>
      <c r="Q215" s="162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</row>
    <row r="216" spans="1:44" s="33" customFormat="1" ht="15.75">
      <c r="A216" s="161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3"/>
      <c r="P216" s="162"/>
      <c r="Q216" s="162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</row>
    <row r="217" spans="1:44" s="33" customFormat="1" ht="15.75">
      <c r="A217" s="161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3"/>
      <c r="P217" s="162"/>
      <c r="Q217" s="162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</row>
    <row r="218" spans="1:44" s="33" customFormat="1" ht="15.75">
      <c r="A218" s="161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3"/>
      <c r="P218" s="162"/>
      <c r="Q218" s="162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</row>
    <row r="219" spans="1:44" s="33" customFormat="1" ht="15.75">
      <c r="A219" s="161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3"/>
      <c r="P219" s="162"/>
      <c r="Q219" s="162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</row>
    <row r="220" spans="1:44" s="33" customFormat="1" ht="15.75">
      <c r="A220" s="161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3"/>
      <c r="P220" s="162"/>
      <c r="Q220" s="162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</row>
    <row r="221" spans="1:44" s="33" customFormat="1" ht="15.75">
      <c r="A221" s="161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3"/>
      <c r="P221" s="162"/>
      <c r="Q221" s="162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</row>
    <row r="222" spans="1:44" s="33" customFormat="1" ht="15.75">
      <c r="A222" s="161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3"/>
      <c r="P222" s="162"/>
      <c r="Q222" s="162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</row>
    <row r="223" spans="1:44" s="33" customFormat="1" ht="15.75">
      <c r="A223" s="161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3"/>
      <c r="P223" s="162"/>
      <c r="Q223" s="162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</row>
    <row r="224" spans="1:44" s="33" customFormat="1" ht="15.75">
      <c r="A224" s="161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3"/>
      <c r="P224" s="162"/>
      <c r="Q224" s="162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</row>
    <row r="225" spans="1:44" s="33" customFormat="1" ht="15.75">
      <c r="A225" s="161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3"/>
      <c r="P225" s="162"/>
      <c r="Q225" s="162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</row>
    <row r="226" spans="1:44" s="33" customFormat="1" ht="15.75">
      <c r="A226" s="161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3"/>
      <c r="P226" s="162"/>
      <c r="Q226" s="162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</row>
    <row r="227" spans="1:44" s="33" customFormat="1" ht="15.75">
      <c r="A227" s="161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3"/>
      <c r="P227" s="162"/>
      <c r="Q227" s="162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</row>
    <row r="228" spans="1:44" s="33" customFormat="1" ht="15.75">
      <c r="A228" s="161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3"/>
      <c r="P228" s="162"/>
      <c r="Q228" s="162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</row>
    <row r="229" spans="1:44" s="33" customFormat="1" ht="15.75">
      <c r="A229" s="161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3"/>
      <c r="P229" s="162"/>
      <c r="Q229" s="162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</row>
    <row r="230" spans="1:44" s="33" customFormat="1" ht="15.75">
      <c r="A230" s="161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3"/>
      <c r="P230" s="162"/>
      <c r="Q230" s="162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</row>
    <row r="231" spans="1:44" s="33" customFormat="1" ht="15.75">
      <c r="A231" s="161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3"/>
      <c r="P231" s="162"/>
      <c r="Q231" s="162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</row>
    <row r="232" spans="1:44" s="33" customFormat="1" ht="15.75">
      <c r="A232" s="161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3"/>
      <c r="P232" s="162"/>
      <c r="Q232" s="162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</row>
    <row r="233" spans="1:44" s="33" customFormat="1" ht="15.75">
      <c r="A233" s="161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3"/>
      <c r="P233" s="162"/>
      <c r="Q233" s="162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</row>
    <row r="234" spans="1:44" s="33" customFormat="1" ht="15.75">
      <c r="A234" s="161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3"/>
      <c r="P234" s="162"/>
      <c r="Q234" s="162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</row>
    <row r="235" spans="1:44" s="33" customFormat="1" ht="15.75">
      <c r="A235" s="161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3"/>
      <c r="P235" s="162"/>
      <c r="Q235" s="162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</row>
    <row r="236" spans="1:44" s="33" customFormat="1" ht="15.75">
      <c r="A236" s="161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3"/>
      <c r="P236" s="162"/>
      <c r="Q236" s="162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</row>
    <row r="237" spans="1:44" s="33" customFormat="1" ht="15.75">
      <c r="A237" s="161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3"/>
      <c r="P237" s="162"/>
      <c r="Q237" s="162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3"/>
      <c r="AQ237" s="163"/>
      <c r="AR237" s="163"/>
    </row>
    <row r="238" spans="1:44" s="33" customFormat="1" ht="15.75">
      <c r="A238" s="161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3"/>
      <c r="P238" s="162"/>
      <c r="Q238" s="162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163"/>
    </row>
    <row r="239" spans="1:44" s="33" customFormat="1" ht="15.75">
      <c r="A239" s="161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3"/>
      <c r="P239" s="162"/>
      <c r="Q239" s="162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</row>
    <row r="240" spans="1:44" s="33" customFormat="1" ht="15.75">
      <c r="A240" s="161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3"/>
      <c r="P240" s="162"/>
      <c r="Q240" s="162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  <c r="AP240" s="163"/>
      <c r="AQ240" s="163"/>
      <c r="AR240" s="163"/>
    </row>
    <row r="241" spans="1:44" s="33" customFormat="1" ht="15.75">
      <c r="A241" s="161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3"/>
      <c r="P241" s="162"/>
      <c r="Q241" s="162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63"/>
      <c r="AR241" s="163"/>
    </row>
    <row r="242" spans="1:44" s="33" customFormat="1" ht="15.75">
      <c r="A242" s="161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3"/>
      <c r="P242" s="162"/>
      <c r="Q242" s="162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</row>
    <row r="243" spans="1:44" s="33" customFormat="1" ht="15.75">
      <c r="A243" s="161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3"/>
      <c r="P243" s="162"/>
      <c r="Q243" s="162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</row>
    <row r="244" spans="1:44" s="33" customFormat="1" ht="15.75">
      <c r="A244" s="161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3"/>
      <c r="P244" s="162"/>
      <c r="Q244" s="162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</row>
    <row r="245" spans="1:44" s="33" customFormat="1" ht="15.75">
      <c r="A245" s="161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3"/>
      <c r="P245" s="162"/>
      <c r="Q245" s="162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</row>
    <row r="246" spans="1:44" s="33" customFormat="1" ht="15.75">
      <c r="A246" s="161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3"/>
      <c r="P246" s="162"/>
      <c r="Q246" s="162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</row>
    <row r="247" spans="1:44" s="33" customFormat="1" ht="15.75">
      <c r="A247" s="161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3"/>
      <c r="P247" s="162"/>
      <c r="Q247" s="162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</row>
    <row r="248" spans="1:44" s="33" customFormat="1" ht="15.75">
      <c r="A248" s="161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3"/>
      <c r="P248" s="162"/>
      <c r="Q248" s="162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</row>
    <row r="249" spans="1:44" s="33" customFormat="1" ht="15.75">
      <c r="A249" s="161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3"/>
      <c r="P249" s="162"/>
      <c r="Q249" s="162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</row>
    <row r="250" spans="1:44" s="33" customFormat="1" ht="15.75">
      <c r="A250" s="161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3"/>
      <c r="P250" s="162"/>
      <c r="Q250" s="162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</row>
    <row r="251" spans="1:44" s="33" customFormat="1" ht="15.75">
      <c r="A251" s="161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3"/>
      <c r="P251" s="162"/>
      <c r="Q251" s="162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</row>
    <row r="252" spans="1:44" s="33" customFormat="1" ht="15.75">
      <c r="A252" s="161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3"/>
      <c r="P252" s="162"/>
      <c r="Q252" s="162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</row>
    <row r="253" spans="1:44" s="33" customFormat="1" ht="15.75">
      <c r="A253" s="161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3"/>
      <c r="P253" s="162"/>
      <c r="Q253" s="162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</row>
    <row r="254" spans="1:44" s="33" customFormat="1" ht="15.75">
      <c r="A254" s="161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3"/>
      <c r="P254" s="162"/>
      <c r="Q254" s="162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</row>
    <row r="255" spans="1:44" s="33" customFormat="1" ht="15.75">
      <c r="A255" s="161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3"/>
      <c r="P255" s="162"/>
      <c r="Q255" s="162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</row>
    <row r="256" spans="1:44" s="33" customFormat="1" ht="15.75">
      <c r="A256" s="161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3"/>
      <c r="P256" s="162"/>
      <c r="Q256" s="162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</row>
    <row r="257" spans="1:44" s="33" customFormat="1" ht="15.75">
      <c r="A257" s="161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3"/>
      <c r="P257" s="162"/>
      <c r="Q257" s="162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</row>
    <row r="258" spans="1:44" s="33" customFormat="1" ht="15.75">
      <c r="A258" s="161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3"/>
      <c r="P258" s="162"/>
      <c r="Q258" s="162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</row>
    <row r="259" spans="1:44" s="33" customFormat="1" ht="15.75">
      <c r="A259" s="161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3"/>
      <c r="P259" s="162"/>
      <c r="Q259" s="162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</row>
    <row r="260" spans="1:44" s="33" customFormat="1" ht="15.75">
      <c r="A260" s="161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3"/>
      <c r="P260" s="162"/>
      <c r="Q260" s="162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</row>
    <row r="261" spans="1:44" s="33" customFormat="1" ht="15.75">
      <c r="A261" s="161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3"/>
      <c r="P261" s="162"/>
      <c r="Q261" s="162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</row>
    <row r="262" spans="1:44" s="33" customFormat="1" ht="15.75">
      <c r="A262" s="161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3"/>
      <c r="P262" s="162"/>
      <c r="Q262" s="162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</row>
    <row r="263" spans="1:44" s="33" customFormat="1" ht="15.75">
      <c r="A263" s="161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3"/>
      <c r="P263" s="162"/>
      <c r="Q263" s="162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</row>
    <row r="264" spans="1:44" s="33" customFormat="1" ht="15.75">
      <c r="A264" s="161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3"/>
      <c r="P264" s="162"/>
      <c r="Q264" s="162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</row>
    <row r="265" spans="1:44" s="33" customFormat="1" ht="15.75">
      <c r="A265" s="161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3"/>
      <c r="P265" s="162"/>
      <c r="Q265" s="162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</row>
    <row r="266" spans="1:44" s="33" customFormat="1" ht="15.75">
      <c r="A266" s="161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3"/>
      <c r="P266" s="162"/>
      <c r="Q266" s="162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  <c r="AG266" s="163"/>
      <c r="AH266" s="163"/>
      <c r="AI266" s="163"/>
      <c r="AJ266" s="163"/>
      <c r="AK266" s="163"/>
      <c r="AL266" s="163"/>
      <c r="AM266" s="163"/>
      <c r="AN266" s="163"/>
      <c r="AO266" s="163"/>
      <c r="AP266" s="163"/>
      <c r="AQ266" s="163"/>
      <c r="AR266" s="163"/>
    </row>
    <row r="267" spans="1:44" s="33" customFormat="1" ht="15.75">
      <c r="A267" s="161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3"/>
      <c r="P267" s="162"/>
      <c r="Q267" s="162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</row>
    <row r="268" spans="1:44" s="33" customFormat="1" ht="15.75">
      <c r="A268" s="161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3"/>
      <c r="P268" s="162"/>
      <c r="Q268" s="162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</row>
    <row r="269" spans="1:44" s="33" customFormat="1" ht="15.75">
      <c r="A269" s="161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3"/>
      <c r="P269" s="162"/>
      <c r="Q269" s="162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</row>
    <row r="270" spans="1:44" s="33" customFormat="1" ht="15.75">
      <c r="A270" s="161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3"/>
      <c r="P270" s="162"/>
      <c r="Q270" s="162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</row>
    <row r="271" spans="1:44" s="33" customFormat="1" ht="15.75">
      <c r="A271" s="161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3"/>
      <c r="P271" s="162"/>
      <c r="Q271" s="162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</row>
    <row r="272" spans="1:44" s="33" customFormat="1" ht="15.75">
      <c r="A272" s="161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3"/>
      <c r="P272" s="162"/>
      <c r="Q272" s="162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</row>
    <row r="273" spans="1:44" s="33" customFormat="1" ht="15.75">
      <c r="A273" s="161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3"/>
      <c r="P273" s="162"/>
      <c r="Q273" s="162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</row>
    <row r="274" spans="1:44" s="33" customFormat="1" ht="15.75">
      <c r="A274" s="161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3"/>
      <c r="P274" s="162"/>
      <c r="Q274" s="162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</row>
    <row r="275" spans="1:44" s="33" customFormat="1" ht="15.75">
      <c r="A275" s="161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3"/>
      <c r="P275" s="162"/>
      <c r="Q275" s="162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</row>
    <row r="276" spans="1:44" s="33" customFormat="1" ht="15.75">
      <c r="A276" s="161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3"/>
      <c r="P276" s="162"/>
      <c r="Q276" s="162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</row>
    <row r="277" spans="1:44" s="33" customFormat="1" ht="15.75">
      <c r="A277" s="161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3"/>
      <c r="P277" s="162"/>
      <c r="Q277" s="162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</row>
    <row r="278" spans="1:44" s="33" customFormat="1" ht="15.75">
      <c r="A278" s="161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3"/>
      <c r="P278" s="162"/>
      <c r="Q278" s="162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</row>
    <row r="279" spans="1:44" s="33" customFormat="1" ht="15.75">
      <c r="A279" s="161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3"/>
      <c r="P279" s="162"/>
      <c r="Q279" s="162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</row>
    <row r="280" spans="1:44" s="33" customFormat="1" ht="15.75">
      <c r="A280" s="161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3"/>
      <c r="P280" s="162"/>
      <c r="Q280" s="162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</row>
    <row r="281" spans="1:44" s="33" customFormat="1" ht="15.75">
      <c r="A281" s="161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3"/>
      <c r="P281" s="162"/>
      <c r="Q281" s="162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</row>
    <row r="282" spans="1:44" s="33" customFormat="1" ht="15.75">
      <c r="A282" s="161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3"/>
      <c r="P282" s="162"/>
      <c r="Q282" s="162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</row>
    <row r="283" spans="1:44" s="33" customFormat="1" ht="15.75">
      <c r="A283" s="161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3"/>
      <c r="P283" s="162"/>
      <c r="Q283" s="162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</row>
    <row r="284" spans="1:44" s="33" customFormat="1" ht="15.75">
      <c r="A284" s="161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3"/>
      <c r="P284" s="162"/>
      <c r="Q284" s="162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</row>
    <row r="285" spans="1:44" s="33" customFormat="1" ht="15.75">
      <c r="A285" s="161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3"/>
      <c r="P285" s="162"/>
      <c r="Q285" s="162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</row>
    <row r="286" spans="1:44" s="33" customFormat="1" ht="15.75">
      <c r="A286" s="161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3"/>
      <c r="P286" s="162"/>
      <c r="Q286" s="162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</row>
    <row r="287" spans="1:44" s="33" customFormat="1" ht="15.75">
      <c r="A287" s="161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3"/>
      <c r="P287" s="162"/>
      <c r="Q287" s="162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</row>
    <row r="288" spans="1:44" s="33" customFormat="1" ht="15.75">
      <c r="A288" s="161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3"/>
      <c r="P288" s="162"/>
      <c r="Q288" s="162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</row>
    <row r="289" spans="1:44" s="33" customFormat="1" ht="15.75">
      <c r="A289" s="161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3"/>
      <c r="P289" s="162"/>
      <c r="Q289" s="162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</row>
    <row r="290" spans="1:44" s="33" customFormat="1" ht="15.75">
      <c r="A290" s="161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3"/>
      <c r="P290" s="162"/>
      <c r="Q290" s="162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</row>
    <row r="291" spans="1:44" s="33" customFormat="1" ht="15.75">
      <c r="A291" s="161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3"/>
      <c r="P291" s="162"/>
      <c r="Q291" s="162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</row>
    <row r="292" spans="1:44" s="33" customFormat="1" ht="15.75">
      <c r="A292" s="161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3"/>
      <c r="P292" s="162"/>
      <c r="Q292" s="162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</row>
    <row r="293" spans="1:44" s="33" customFormat="1" ht="15.75">
      <c r="A293" s="161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3"/>
      <c r="P293" s="162"/>
      <c r="Q293" s="162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</row>
    <row r="294" spans="1:44" s="33" customFormat="1" ht="15.75">
      <c r="A294" s="161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3"/>
      <c r="P294" s="162"/>
      <c r="Q294" s="162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  <c r="AG294" s="163"/>
      <c r="AH294" s="163"/>
      <c r="AI294" s="163"/>
      <c r="AJ294" s="163"/>
      <c r="AK294" s="163"/>
      <c r="AL294" s="163"/>
      <c r="AM294" s="163"/>
      <c r="AN294" s="163"/>
      <c r="AO294" s="163"/>
      <c r="AP294" s="163"/>
      <c r="AQ294" s="163"/>
      <c r="AR294" s="163"/>
    </row>
    <row r="295" spans="1:44" s="33" customFormat="1" ht="15.75">
      <c r="A295" s="161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3"/>
      <c r="P295" s="162"/>
      <c r="Q295" s="162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</row>
    <row r="296" spans="1:44" s="33" customFormat="1" ht="15.75">
      <c r="A296" s="161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3"/>
      <c r="P296" s="162"/>
      <c r="Q296" s="162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</row>
    <row r="297" spans="1:44" s="33" customFormat="1" ht="15.75">
      <c r="A297" s="161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3"/>
      <c r="P297" s="162"/>
      <c r="Q297" s="162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</row>
    <row r="298" spans="1:44" s="33" customFormat="1" ht="15.75">
      <c r="A298" s="161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3"/>
      <c r="P298" s="162"/>
      <c r="Q298" s="162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</row>
    <row r="299" spans="1:44" s="33" customFormat="1" ht="15.75">
      <c r="A299" s="161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3"/>
      <c r="P299" s="162"/>
      <c r="Q299" s="162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</row>
    <row r="300" spans="1:44" s="33" customFormat="1" ht="15.75">
      <c r="A300" s="161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3"/>
      <c r="P300" s="162"/>
      <c r="Q300" s="162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</row>
    <row r="301" spans="1:44" s="33" customFormat="1" ht="15.75">
      <c r="A301" s="161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3"/>
      <c r="P301" s="162"/>
      <c r="Q301" s="162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</row>
    <row r="302" spans="1:44" s="33" customFormat="1" ht="15.75">
      <c r="A302" s="161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3"/>
      <c r="P302" s="162"/>
      <c r="Q302" s="162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</row>
    <row r="303" spans="1:44" s="33" customFormat="1" ht="15.75">
      <c r="A303" s="161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3"/>
      <c r="P303" s="162"/>
      <c r="Q303" s="162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</row>
    <row r="304" spans="1:44" s="33" customFormat="1" ht="15.75">
      <c r="A304" s="161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3"/>
      <c r="P304" s="162"/>
      <c r="Q304" s="162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</row>
    <row r="305" spans="1:44" s="33" customFormat="1" ht="15.75">
      <c r="A305" s="161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3"/>
      <c r="P305" s="162"/>
      <c r="Q305" s="162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</row>
    <row r="306" spans="1:44" s="33" customFormat="1" ht="15.75">
      <c r="A306" s="161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3"/>
      <c r="P306" s="162"/>
      <c r="Q306" s="162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</row>
    <row r="307" spans="1:44" s="33" customFormat="1" ht="15.75">
      <c r="A307" s="161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3"/>
      <c r="P307" s="162"/>
      <c r="Q307" s="162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</row>
    <row r="308" spans="1:44" s="33" customFormat="1" ht="15.75">
      <c r="A308" s="161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3"/>
      <c r="P308" s="162"/>
      <c r="Q308" s="162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</row>
    <row r="309" spans="1:44" s="33" customFormat="1" ht="15.75">
      <c r="A309" s="161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3"/>
      <c r="P309" s="162"/>
      <c r="Q309" s="162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</row>
    <row r="310" spans="1:44" s="33" customFormat="1" ht="15.75">
      <c r="A310" s="161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3"/>
      <c r="P310" s="162"/>
      <c r="Q310" s="162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</row>
    <row r="311" spans="1:44" s="33" customFormat="1" ht="15.75">
      <c r="A311" s="161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3"/>
      <c r="P311" s="162"/>
      <c r="Q311" s="162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</row>
    <row r="312" spans="1:44" s="33" customFormat="1" ht="15.75">
      <c r="A312" s="161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3"/>
      <c r="P312" s="162"/>
      <c r="Q312" s="162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</row>
    <row r="313" spans="1:44" s="33" customFormat="1" ht="15.75">
      <c r="A313" s="161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3"/>
      <c r="P313" s="162"/>
      <c r="Q313" s="162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</row>
    <row r="314" spans="1:44" s="33" customFormat="1" ht="15.75">
      <c r="A314" s="161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3"/>
      <c r="P314" s="162"/>
      <c r="Q314" s="162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</row>
    <row r="315" spans="1:44" s="33" customFormat="1" ht="15.75">
      <c r="A315" s="161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3"/>
      <c r="P315" s="162"/>
      <c r="Q315" s="162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</row>
    <row r="316" spans="1:44" s="33" customFormat="1" ht="15.75">
      <c r="A316" s="161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3"/>
      <c r="P316" s="162"/>
      <c r="Q316" s="162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</row>
    <row r="317" spans="1:44" s="33" customFormat="1" ht="15.75">
      <c r="A317" s="161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3"/>
      <c r="P317" s="162"/>
      <c r="Q317" s="162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</row>
    <row r="318" spans="1:44" s="33" customFormat="1" ht="15.75">
      <c r="A318" s="161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3"/>
      <c r="P318" s="162"/>
      <c r="Q318" s="162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</row>
    <row r="319" spans="1:44" s="33" customFormat="1" ht="15.75">
      <c r="A319" s="161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3"/>
      <c r="P319" s="162"/>
      <c r="Q319" s="162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</row>
    <row r="320" spans="1:44" s="33" customFormat="1" ht="15.75">
      <c r="A320" s="161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3"/>
      <c r="P320" s="162"/>
      <c r="Q320" s="162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</row>
    <row r="321" spans="1:44" s="33" customFormat="1" ht="15.75">
      <c r="A321" s="161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3"/>
      <c r="P321" s="162"/>
      <c r="Q321" s="162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63"/>
    </row>
    <row r="322" spans="1:44" s="33" customFormat="1" ht="15.75">
      <c r="A322" s="161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3"/>
      <c r="P322" s="162"/>
      <c r="Q322" s="162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3"/>
      <c r="AQ322" s="163"/>
      <c r="AR322" s="163"/>
    </row>
    <row r="323" spans="1:44" s="33" customFormat="1" ht="15.75">
      <c r="A323" s="161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3"/>
      <c r="P323" s="162"/>
      <c r="Q323" s="162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3"/>
      <c r="AQ323" s="163"/>
      <c r="AR323" s="163"/>
    </row>
    <row r="324" spans="1:44" s="33" customFormat="1" ht="15.75">
      <c r="A324" s="161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3"/>
      <c r="P324" s="162"/>
      <c r="Q324" s="162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63"/>
    </row>
    <row r="325" spans="1:44" s="33" customFormat="1" ht="15.75">
      <c r="A325" s="161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3"/>
      <c r="P325" s="162"/>
      <c r="Q325" s="162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63"/>
    </row>
    <row r="326" spans="1:44" s="33" customFormat="1" ht="15.75">
      <c r="A326" s="161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3"/>
      <c r="P326" s="162"/>
      <c r="Q326" s="162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</row>
    <row r="327" spans="1:44" s="33" customFormat="1" ht="15.75">
      <c r="A327" s="161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3"/>
      <c r="P327" s="162"/>
      <c r="Q327" s="162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</row>
    <row r="328" spans="1:44" s="33" customFormat="1" ht="15.75">
      <c r="A328" s="161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3"/>
      <c r="P328" s="162"/>
      <c r="Q328" s="162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</row>
    <row r="329" spans="1:44" s="33" customFormat="1" ht="15.75">
      <c r="A329" s="161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3"/>
      <c r="P329" s="162"/>
      <c r="Q329" s="162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3"/>
      <c r="AQ329" s="163"/>
      <c r="AR329" s="163"/>
    </row>
    <row r="330" spans="1:44" s="33" customFormat="1" ht="15.75">
      <c r="A330" s="161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3"/>
      <c r="P330" s="162"/>
      <c r="Q330" s="162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63"/>
    </row>
    <row r="331" spans="1:44" s="33" customFormat="1" ht="15.75">
      <c r="A331" s="161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3"/>
      <c r="P331" s="162"/>
      <c r="Q331" s="162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63"/>
      <c r="AN331" s="163"/>
      <c r="AO331" s="163"/>
      <c r="AP331" s="163"/>
      <c r="AQ331" s="163"/>
      <c r="AR331" s="163"/>
    </row>
    <row r="332" spans="1:44" s="33" customFormat="1" ht="15.75">
      <c r="A332" s="161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3"/>
      <c r="P332" s="162"/>
      <c r="Q332" s="162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</row>
    <row r="333" spans="1:44" s="33" customFormat="1" ht="15.75">
      <c r="A333" s="161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3"/>
      <c r="P333" s="162"/>
      <c r="Q333" s="162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</row>
    <row r="334" spans="1:44" s="33" customFormat="1" ht="15.75">
      <c r="A334" s="161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3"/>
      <c r="P334" s="162"/>
      <c r="Q334" s="162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  <c r="AG334" s="163"/>
      <c r="AH334" s="163"/>
      <c r="AI334" s="163"/>
      <c r="AJ334" s="163"/>
      <c r="AK334" s="163"/>
      <c r="AL334" s="163"/>
      <c r="AM334" s="163"/>
      <c r="AN334" s="163"/>
      <c r="AO334" s="163"/>
      <c r="AP334" s="163"/>
      <c r="AQ334" s="163"/>
      <c r="AR334" s="163"/>
    </row>
    <row r="335" spans="1:44" s="33" customFormat="1" ht="15.75">
      <c r="A335" s="161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3"/>
      <c r="P335" s="162"/>
      <c r="Q335" s="162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</row>
    <row r="336" spans="1:44" s="33" customFormat="1" ht="15.75">
      <c r="A336" s="161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3"/>
      <c r="P336" s="162"/>
      <c r="Q336" s="162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3"/>
      <c r="AQ336" s="163"/>
      <c r="AR336" s="163"/>
    </row>
    <row r="337" spans="1:44" s="33" customFormat="1" ht="15.75">
      <c r="A337" s="161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3"/>
      <c r="P337" s="162"/>
      <c r="Q337" s="162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</row>
    <row r="338" spans="1:44" s="33" customFormat="1" ht="15.75">
      <c r="A338" s="161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3"/>
      <c r="P338" s="162"/>
      <c r="Q338" s="162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</row>
    <row r="339" spans="1:44" s="33" customFormat="1" ht="15.75">
      <c r="A339" s="161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3"/>
      <c r="P339" s="162"/>
      <c r="Q339" s="162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3"/>
      <c r="AQ339" s="163"/>
      <c r="AR339" s="163"/>
    </row>
    <row r="340" spans="1:44" s="33" customFormat="1" ht="15.75">
      <c r="A340" s="161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3"/>
      <c r="P340" s="162"/>
      <c r="Q340" s="162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</row>
    <row r="341" spans="1:44" s="33" customFormat="1" ht="15.75">
      <c r="A341" s="161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3"/>
      <c r="P341" s="162"/>
      <c r="Q341" s="162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  <c r="AG341" s="163"/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  <c r="AR341" s="163"/>
    </row>
    <row r="342" spans="1:44" s="33" customFormat="1" ht="15.75">
      <c r="A342" s="161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3"/>
      <c r="P342" s="162"/>
      <c r="Q342" s="162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</row>
    <row r="343" spans="1:44" s="33" customFormat="1" ht="15.75">
      <c r="A343" s="161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3"/>
      <c r="P343" s="162"/>
      <c r="Q343" s="162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</row>
    <row r="344" spans="1:44" s="33" customFormat="1" ht="15.75">
      <c r="A344" s="161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3"/>
      <c r="P344" s="162"/>
      <c r="Q344" s="162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</row>
    <row r="345" spans="1:44" s="33" customFormat="1" ht="15.75">
      <c r="A345" s="161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3"/>
      <c r="P345" s="162"/>
      <c r="Q345" s="162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</row>
    <row r="346" spans="1:44" s="33" customFormat="1" ht="15.75">
      <c r="A346" s="161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3"/>
      <c r="P346" s="162"/>
      <c r="Q346" s="162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</row>
    <row r="347" spans="1:44" s="33" customFormat="1" ht="15.75">
      <c r="A347" s="161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3"/>
      <c r="P347" s="162"/>
      <c r="Q347" s="162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</row>
    <row r="348" spans="1:44" s="33" customFormat="1" ht="15.75">
      <c r="A348" s="161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3"/>
      <c r="P348" s="162"/>
      <c r="Q348" s="162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</row>
    <row r="349" spans="1:44" s="33" customFormat="1" ht="15.75">
      <c r="A349" s="161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3"/>
      <c r="P349" s="162"/>
      <c r="Q349" s="162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63"/>
    </row>
    <row r="350" spans="1:44" s="33" customFormat="1" ht="15.75">
      <c r="A350" s="161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3"/>
      <c r="P350" s="162"/>
      <c r="Q350" s="162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  <c r="AG350" s="163"/>
      <c r="AH350" s="163"/>
      <c r="AI350" s="163"/>
      <c r="AJ350" s="163"/>
      <c r="AK350" s="163"/>
      <c r="AL350" s="163"/>
      <c r="AM350" s="163"/>
      <c r="AN350" s="163"/>
      <c r="AO350" s="163"/>
      <c r="AP350" s="163"/>
      <c r="AQ350" s="163"/>
      <c r="AR350" s="163"/>
    </row>
    <row r="351" spans="1:44" s="33" customFormat="1" ht="15.75">
      <c r="A351" s="161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3"/>
      <c r="P351" s="162"/>
      <c r="Q351" s="162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</row>
    <row r="352" spans="1:44" s="33" customFormat="1" ht="15.75">
      <c r="A352" s="161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3"/>
      <c r="P352" s="162"/>
      <c r="Q352" s="162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</row>
    <row r="353" spans="1:44" s="33" customFormat="1" ht="15.75">
      <c r="A353" s="161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3"/>
      <c r="P353" s="162"/>
      <c r="Q353" s="162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63"/>
    </row>
    <row r="354" spans="1:44" s="33" customFormat="1" ht="15.75">
      <c r="A354" s="161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3"/>
      <c r="P354" s="162"/>
      <c r="Q354" s="162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</row>
    <row r="355" spans="1:44" s="33" customFormat="1" ht="15.75">
      <c r="A355" s="161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3"/>
      <c r="P355" s="162"/>
      <c r="Q355" s="162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</row>
    <row r="356" spans="1:44" s="33" customFormat="1" ht="15.75">
      <c r="A356" s="161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3"/>
      <c r="P356" s="162"/>
      <c r="Q356" s="162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</row>
    <row r="357" spans="1:44" s="33" customFormat="1" ht="15.75">
      <c r="A357" s="161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3"/>
      <c r="P357" s="162"/>
      <c r="Q357" s="162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</row>
    <row r="358" spans="1:44" s="33" customFormat="1" ht="15.75">
      <c r="A358" s="161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3"/>
      <c r="P358" s="162"/>
      <c r="Q358" s="162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</row>
    <row r="359" spans="1:44" s="33" customFormat="1" ht="15.75">
      <c r="A359" s="161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3"/>
      <c r="P359" s="162"/>
      <c r="Q359" s="162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</row>
    <row r="360" spans="1:44" s="33" customFormat="1" ht="15.75">
      <c r="A360" s="161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3"/>
      <c r="P360" s="162"/>
      <c r="Q360" s="162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</row>
    <row r="361" spans="1:44" s="33" customFormat="1" ht="15.75">
      <c r="A361" s="161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3"/>
      <c r="P361" s="162"/>
      <c r="Q361" s="162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</row>
    <row r="362" spans="1:44" s="33" customFormat="1" ht="15.75">
      <c r="A362" s="161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3"/>
      <c r="P362" s="162"/>
      <c r="Q362" s="162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</row>
    <row r="363" spans="1:44" s="33" customFormat="1" ht="15.75">
      <c r="A363" s="161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3"/>
      <c r="P363" s="162"/>
      <c r="Q363" s="162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</row>
    <row r="364" spans="1:44" s="33" customFormat="1" ht="15.75">
      <c r="A364" s="161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3"/>
      <c r="P364" s="162"/>
      <c r="Q364" s="162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63"/>
    </row>
    <row r="365" spans="1:44" s="33" customFormat="1" ht="15.75">
      <c r="A365" s="161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3"/>
      <c r="P365" s="162"/>
      <c r="Q365" s="162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</row>
    <row r="366" spans="1:44" s="33" customFormat="1" ht="15.75">
      <c r="A366" s="161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3"/>
      <c r="P366" s="162"/>
      <c r="Q366" s="162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</row>
    <row r="367" spans="1:44" s="33" customFormat="1" ht="15.75">
      <c r="A367" s="161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3"/>
      <c r="P367" s="162"/>
      <c r="Q367" s="162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</row>
    <row r="368" spans="1:44" s="33" customFormat="1" ht="15.75">
      <c r="A368" s="161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3"/>
      <c r="P368" s="162"/>
      <c r="Q368" s="162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</row>
    <row r="369" spans="1:44" s="33" customFormat="1" ht="15.75">
      <c r="A369" s="161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3"/>
      <c r="P369" s="162"/>
      <c r="Q369" s="162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</row>
    <row r="370" spans="1:44" s="33" customFormat="1" ht="15.75">
      <c r="A370" s="161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3"/>
      <c r="P370" s="162"/>
      <c r="Q370" s="162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</row>
    <row r="371" spans="1:44" s="33" customFormat="1" ht="15.75">
      <c r="A371" s="161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3"/>
      <c r="P371" s="162"/>
      <c r="Q371" s="162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  <c r="AG371" s="163"/>
      <c r="AH371" s="163"/>
      <c r="AI371" s="163"/>
      <c r="AJ371" s="163"/>
      <c r="AK371" s="163"/>
      <c r="AL371" s="163"/>
      <c r="AM371" s="163"/>
      <c r="AN371" s="163"/>
      <c r="AO371" s="163"/>
      <c r="AP371" s="163"/>
      <c r="AQ371" s="163"/>
      <c r="AR371" s="163"/>
    </row>
    <row r="372" spans="1:44" s="33" customFormat="1" ht="15.75">
      <c r="A372" s="161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3"/>
      <c r="P372" s="162"/>
      <c r="Q372" s="162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</row>
    <row r="373" spans="1:44" s="33" customFormat="1" ht="15.75">
      <c r="A373" s="161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3"/>
      <c r="P373" s="162"/>
      <c r="Q373" s="162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</row>
    <row r="374" spans="1:44" s="33" customFormat="1" ht="15.75">
      <c r="A374" s="161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3"/>
      <c r="P374" s="162"/>
      <c r="Q374" s="162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</row>
    <row r="375" spans="1:44" s="33" customFormat="1" ht="15.75">
      <c r="A375" s="161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3"/>
      <c r="P375" s="162"/>
      <c r="Q375" s="162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3"/>
      <c r="AR375" s="163"/>
    </row>
    <row r="376" spans="1:44" s="33" customFormat="1" ht="15.75">
      <c r="A376" s="161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3"/>
      <c r="P376" s="162"/>
      <c r="Q376" s="162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</row>
    <row r="377" spans="1:44" s="33" customFormat="1" ht="15.75">
      <c r="A377" s="161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3"/>
      <c r="P377" s="162"/>
      <c r="Q377" s="162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</row>
    <row r="378" spans="1:44" s="33" customFormat="1" ht="15.75">
      <c r="A378" s="161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3"/>
      <c r="P378" s="162"/>
      <c r="Q378" s="162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3"/>
      <c r="AQ378" s="163"/>
      <c r="AR378" s="163"/>
    </row>
    <row r="379" spans="1:44" s="33" customFormat="1" ht="15.75">
      <c r="A379" s="161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3"/>
      <c r="P379" s="162"/>
      <c r="Q379" s="162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</row>
    <row r="380" spans="1:44" s="33" customFormat="1" ht="15.75">
      <c r="A380" s="161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3"/>
      <c r="P380" s="162"/>
      <c r="Q380" s="162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</row>
    <row r="381" spans="1:44" s="33" customFormat="1" ht="15.75">
      <c r="A381" s="161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3"/>
      <c r="P381" s="162"/>
      <c r="Q381" s="162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</row>
    <row r="382" spans="1:44" s="33" customFormat="1" ht="15.75">
      <c r="A382" s="161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3"/>
      <c r="P382" s="162"/>
      <c r="Q382" s="162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</row>
    <row r="383" spans="1:44" s="33" customFormat="1" ht="15.75">
      <c r="A383" s="161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3"/>
      <c r="P383" s="162"/>
      <c r="Q383" s="162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</row>
    <row r="384" spans="1:44" s="33" customFormat="1" ht="15.75">
      <c r="A384" s="161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3"/>
      <c r="P384" s="162"/>
      <c r="Q384" s="162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</row>
    <row r="385" spans="1:44" s="33" customFormat="1" ht="15.75">
      <c r="A385" s="161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3"/>
      <c r="P385" s="162"/>
      <c r="Q385" s="162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</row>
    <row r="386" spans="1:44" s="33" customFormat="1" ht="15.75">
      <c r="A386" s="161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3"/>
      <c r="P386" s="162"/>
      <c r="Q386" s="162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</row>
    <row r="387" spans="1:44" s="33" customFormat="1" ht="15.75">
      <c r="A387" s="161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3"/>
      <c r="P387" s="162"/>
      <c r="Q387" s="162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</row>
    <row r="388" spans="1:44" s="33" customFormat="1" ht="15.75">
      <c r="A388" s="161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3"/>
      <c r="P388" s="162"/>
      <c r="Q388" s="162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</row>
    <row r="389" spans="1:44" s="33" customFormat="1" ht="15.75">
      <c r="A389" s="161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3"/>
      <c r="P389" s="162"/>
      <c r="Q389" s="162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</row>
    <row r="390" spans="1:44" s="33" customFormat="1" ht="15.75">
      <c r="A390" s="161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3"/>
      <c r="P390" s="162"/>
      <c r="Q390" s="162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</row>
    <row r="391" spans="1:44" s="33" customFormat="1" ht="15.75">
      <c r="A391" s="161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3"/>
      <c r="P391" s="162"/>
      <c r="Q391" s="162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</row>
    <row r="392" spans="1:44" s="33" customFormat="1" ht="15.75">
      <c r="A392" s="161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3"/>
      <c r="P392" s="162"/>
      <c r="Q392" s="162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  <c r="AG392" s="163"/>
      <c r="AH392" s="163"/>
      <c r="AI392" s="163"/>
      <c r="AJ392" s="163"/>
      <c r="AK392" s="163"/>
      <c r="AL392" s="163"/>
      <c r="AM392" s="163"/>
      <c r="AN392" s="163"/>
      <c r="AO392" s="163"/>
      <c r="AP392" s="163"/>
      <c r="AQ392" s="163"/>
      <c r="AR392" s="163"/>
    </row>
    <row r="393" spans="1:44" s="33" customFormat="1" ht="15.75">
      <c r="A393" s="161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3"/>
      <c r="P393" s="162"/>
      <c r="Q393" s="162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</row>
    <row r="394" spans="1:44" s="33" customFormat="1" ht="15.75">
      <c r="A394" s="161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3"/>
      <c r="P394" s="162"/>
      <c r="Q394" s="162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</row>
    <row r="395" spans="1:44" s="33" customFormat="1" ht="15.75">
      <c r="A395" s="161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3"/>
      <c r="P395" s="162"/>
      <c r="Q395" s="162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</row>
    <row r="396" spans="1:44" s="33" customFormat="1" ht="15.75">
      <c r="A396" s="161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3"/>
      <c r="P396" s="162"/>
      <c r="Q396" s="162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</row>
    <row r="397" spans="1:44" s="33" customFormat="1" ht="15.75">
      <c r="A397" s="161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3"/>
      <c r="P397" s="162"/>
      <c r="Q397" s="162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</row>
    <row r="398" spans="1:44" s="33" customFormat="1" ht="15.75">
      <c r="A398" s="161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3"/>
      <c r="P398" s="162"/>
      <c r="Q398" s="162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</row>
    <row r="399" spans="1:44" s="33" customFormat="1" ht="15.75">
      <c r="A399" s="161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3"/>
      <c r="P399" s="162"/>
      <c r="Q399" s="162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</row>
    <row r="400" spans="1:44" s="33" customFormat="1" ht="15.75">
      <c r="A400" s="161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3"/>
      <c r="P400" s="162"/>
      <c r="Q400" s="162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</row>
    <row r="401" spans="1:44" s="33" customFormat="1" ht="15.75">
      <c r="A401" s="161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3"/>
      <c r="P401" s="162"/>
      <c r="Q401" s="162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3"/>
      <c r="AM401" s="163"/>
      <c r="AN401" s="163"/>
      <c r="AO401" s="163"/>
      <c r="AP401" s="163"/>
      <c r="AQ401" s="163"/>
      <c r="AR401" s="163"/>
    </row>
    <row r="402" spans="1:44" s="33" customFormat="1" ht="15.75">
      <c r="A402" s="161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3"/>
      <c r="P402" s="162"/>
      <c r="Q402" s="162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</row>
    <row r="403" spans="1:44" s="33" customFormat="1" ht="15.75">
      <c r="A403" s="161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3"/>
      <c r="P403" s="162"/>
      <c r="Q403" s="162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</row>
    <row r="404" spans="1:44" s="33" customFormat="1" ht="15.75">
      <c r="A404" s="161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3"/>
      <c r="P404" s="162"/>
      <c r="Q404" s="162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</row>
    <row r="405" spans="1:44" s="33" customFormat="1" ht="15.75">
      <c r="A405" s="161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3"/>
      <c r="P405" s="162"/>
      <c r="Q405" s="162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</row>
    <row r="406" spans="1:44" s="33" customFormat="1" ht="15.75">
      <c r="A406" s="161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3"/>
      <c r="P406" s="162"/>
      <c r="Q406" s="162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  <c r="AG406" s="163"/>
      <c r="AH406" s="163"/>
      <c r="AI406" s="163"/>
      <c r="AJ406" s="163"/>
      <c r="AK406" s="163"/>
      <c r="AL406" s="163"/>
      <c r="AM406" s="163"/>
      <c r="AN406" s="163"/>
      <c r="AO406" s="163"/>
      <c r="AP406" s="163"/>
      <c r="AQ406" s="163"/>
      <c r="AR406" s="163"/>
    </row>
    <row r="407" spans="1:44" s="33" customFormat="1" ht="15.75">
      <c r="A407" s="161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3"/>
      <c r="P407" s="162"/>
      <c r="Q407" s="162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163"/>
      <c r="AN407" s="163"/>
      <c r="AO407" s="163"/>
      <c r="AP407" s="163"/>
      <c r="AQ407" s="163"/>
      <c r="AR407" s="163"/>
    </row>
    <row r="408" spans="1:44" s="33" customFormat="1" ht="15.75">
      <c r="A408" s="161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3"/>
      <c r="P408" s="162"/>
      <c r="Q408" s="162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</row>
    <row r="409" spans="1:44" s="33" customFormat="1" ht="15.75">
      <c r="A409" s="161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3"/>
      <c r="P409" s="162"/>
      <c r="Q409" s="162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</row>
    <row r="410" spans="1:44" s="33" customFormat="1" ht="15.75">
      <c r="A410" s="161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3"/>
      <c r="P410" s="162"/>
      <c r="Q410" s="162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</row>
    <row r="411" spans="1:44" s="33" customFormat="1" ht="15.75">
      <c r="A411" s="161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3"/>
      <c r="P411" s="162"/>
      <c r="Q411" s="162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</row>
    <row r="412" spans="1:44" s="33" customFormat="1" ht="15.75">
      <c r="A412" s="161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3"/>
      <c r="P412" s="162"/>
      <c r="Q412" s="162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</row>
    <row r="413" spans="1:44" s="33" customFormat="1" ht="15.75">
      <c r="A413" s="161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3"/>
      <c r="P413" s="162"/>
      <c r="Q413" s="162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</row>
    <row r="414" spans="1:44" s="33" customFormat="1" ht="15.75">
      <c r="A414" s="161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3"/>
      <c r="P414" s="162"/>
      <c r="Q414" s="162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</row>
    <row r="415" spans="1:44" s="33" customFormat="1" ht="15.75">
      <c r="A415" s="161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3"/>
      <c r="P415" s="162"/>
      <c r="Q415" s="162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</row>
    <row r="416" spans="1:44" s="33" customFormat="1" ht="15.75">
      <c r="A416" s="161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3"/>
      <c r="P416" s="162"/>
      <c r="Q416" s="162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</row>
    <row r="417" spans="1:44" s="33" customFormat="1" ht="15.75">
      <c r="A417" s="161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3"/>
      <c r="P417" s="162"/>
      <c r="Q417" s="162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</row>
    <row r="418" spans="1:44" s="33" customFormat="1" ht="15.75">
      <c r="A418" s="161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3"/>
      <c r="P418" s="162"/>
      <c r="Q418" s="162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</row>
    <row r="419" spans="1:44" s="33" customFormat="1" ht="15.75">
      <c r="A419" s="161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3"/>
      <c r="P419" s="162"/>
      <c r="Q419" s="162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</row>
    <row r="420" spans="1:44" s="33" customFormat="1" ht="15.75">
      <c r="A420" s="161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3"/>
      <c r="P420" s="162"/>
      <c r="Q420" s="162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3"/>
      <c r="AM420" s="163"/>
      <c r="AN420" s="163"/>
      <c r="AO420" s="163"/>
      <c r="AP420" s="163"/>
      <c r="AQ420" s="163"/>
      <c r="AR420" s="163"/>
    </row>
    <row r="421" spans="1:44" s="33" customFormat="1" ht="15.75">
      <c r="A421" s="161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3"/>
      <c r="P421" s="162"/>
      <c r="Q421" s="162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</row>
    <row r="422" spans="1:44" s="33" customFormat="1" ht="15.75">
      <c r="A422" s="161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3"/>
      <c r="P422" s="162"/>
      <c r="Q422" s="162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</row>
    <row r="423" spans="1:44" s="33" customFormat="1" ht="15.75">
      <c r="A423" s="161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3"/>
      <c r="P423" s="162"/>
      <c r="Q423" s="162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</row>
    <row r="424" spans="1:44" s="33" customFormat="1" ht="15.75">
      <c r="A424" s="161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3"/>
      <c r="P424" s="162"/>
      <c r="Q424" s="162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</row>
    <row r="425" spans="1:44" s="33" customFormat="1" ht="15.75">
      <c r="A425" s="161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3"/>
      <c r="P425" s="162"/>
      <c r="Q425" s="162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</row>
    <row r="426" spans="1:44" s="33" customFormat="1" ht="15.75">
      <c r="A426" s="161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3"/>
      <c r="P426" s="162"/>
      <c r="Q426" s="162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</row>
    <row r="427" spans="1:44" s="33" customFormat="1" ht="15.75">
      <c r="A427" s="161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3"/>
      <c r="P427" s="162"/>
      <c r="Q427" s="162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</row>
    <row r="428" spans="1:44" s="33" customFormat="1" ht="15.75">
      <c r="A428" s="161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3"/>
      <c r="P428" s="162"/>
      <c r="Q428" s="162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</row>
    <row r="429" spans="1:44" s="33" customFormat="1" ht="15.75">
      <c r="A429" s="161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3"/>
      <c r="P429" s="162"/>
      <c r="Q429" s="162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</row>
    <row r="430" spans="1:44" s="33" customFormat="1" ht="15.75">
      <c r="A430" s="161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3"/>
      <c r="P430" s="162"/>
      <c r="Q430" s="162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/>
      <c r="AR430" s="163"/>
    </row>
    <row r="431" spans="1:44" s="33" customFormat="1" ht="15.75">
      <c r="A431" s="161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3"/>
      <c r="P431" s="162"/>
      <c r="Q431" s="162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</row>
    <row r="432" spans="1:44" s="33" customFormat="1" ht="15.75">
      <c r="A432" s="161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3"/>
      <c r="P432" s="162"/>
      <c r="Q432" s="162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</row>
    <row r="433" spans="1:44" s="33" customFormat="1" ht="15.75">
      <c r="A433" s="161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3"/>
      <c r="P433" s="162"/>
      <c r="Q433" s="162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</row>
    <row r="434" spans="1:44" s="33" customFormat="1" ht="15.75">
      <c r="A434" s="161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3"/>
      <c r="P434" s="162"/>
      <c r="Q434" s="162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</row>
    <row r="435" spans="1:44" s="33" customFormat="1" ht="15.75">
      <c r="A435" s="161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3"/>
      <c r="P435" s="162"/>
      <c r="Q435" s="162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</row>
    <row r="436" spans="1:44" s="33" customFormat="1" ht="15.75">
      <c r="A436" s="161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3"/>
      <c r="P436" s="162"/>
      <c r="Q436" s="162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</row>
    <row r="437" spans="1:44" s="33" customFormat="1" ht="15.75">
      <c r="A437" s="161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3"/>
      <c r="P437" s="162"/>
      <c r="Q437" s="162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3"/>
      <c r="AQ437" s="163"/>
      <c r="AR437" s="163"/>
    </row>
    <row r="438" spans="1:44" s="33" customFormat="1" ht="15.75">
      <c r="A438" s="161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3"/>
      <c r="P438" s="162"/>
      <c r="Q438" s="162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</row>
    <row r="439" spans="1:44" s="33" customFormat="1" ht="15.75">
      <c r="A439" s="161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3"/>
      <c r="P439" s="162"/>
      <c r="Q439" s="162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</row>
    <row r="440" spans="1:44" s="33" customFormat="1" ht="15.75">
      <c r="A440" s="161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3"/>
      <c r="P440" s="162"/>
      <c r="Q440" s="162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</row>
    <row r="441" spans="1:44" s="33" customFormat="1" ht="15.75">
      <c r="A441" s="161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3"/>
      <c r="P441" s="162"/>
      <c r="Q441" s="162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  <c r="AG441" s="163"/>
      <c r="AH441" s="163"/>
      <c r="AI441" s="163"/>
      <c r="AJ441" s="163"/>
      <c r="AK441" s="163"/>
      <c r="AL441" s="163"/>
      <c r="AM441" s="163"/>
      <c r="AN441" s="163"/>
      <c r="AO441" s="163"/>
      <c r="AP441" s="163"/>
      <c r="AQ441" s="163"/>
      <c r="AR441" s="163"/>
    </row>
    <row r="442" spans="1:44" s="33" customFormat="1" ht="15.75">
      <c r="A442" s="161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3"/>
      <c r="P442" s="162"/>
      <c r="Q442" s="162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3"/>
      <c r="AQ442" s="163"/>
      <c r="AR442" s="163"/>
    </row>
    <row r="443" spans="1:44" s="33" customFormat="1" ht="15.75">
      <c r="A443" s="161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3"/>
      <c r="P443" s="162"/>
      <c r="Q443" s="162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3"/>
      <c r="AQ443" s="163"/>
      <c r="AR443" s="163"/>
    </row>
    <row r="444" spans="1:44" s="33" customFormat="1" ht="15.75">
      <c r="A444" s="161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3"/>
      <c r="P444" s="162"/>
      <c r="Q444" s="162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3"/>
      <c r="AQ444" s="163"/>
      <c r="AR444" s="163"/>
    </row>
    <row r="445" spans="1:44" s="33" customFormat="1" ht="15.75">
      <c r="A445" s="161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3"/>
      <c r="P445" s="162"/>
      <c r="Q445" s="162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3"/>
      <c r="AQ445" s="163"/>
      <c r="AR445" s="163"/>
    </row>
    <row r="446" spans="1:44" s="33" customFormat="1" ht="15.75">
      <c r="A446" s="161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3"/>
      <c r="P446" s="162"/>
      <c r="Q446" s="162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3"/>
      <c r="AQ446" s="163"/>
      <c r="AR446" s="163"/>
    </row>
    <row r="447" spans="1:44" s="33" customFormat="1" ht="15.75">
      <c r="A447" s="161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3"/>
      <c r="P447" s="162"/>
      <c r="Q447" s="162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3"/>
      <c r="AQ447" s="163"/>
      <c r="AR447" s="163"/>
    </row>
    <row r="448" spans="1:44" s="33" customFormat="1" ht="15.75">
      <c r="A448" s="161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3"/>
      <c r="P448" s="162"/>
      <c r="Q448" s="162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</row>
    <row r="449" spans="1:44" s="33" customFormat="1" ht="15.75">
      <c r="A449" s="161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3"/>
      <c r="P449" s="162"/>
      <c r="Q449" s="162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</row>
    <row r="450" spans="1:44" s="33" customFormat="1" ht="15.75">
      <c r="A450" s="161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3"/>
      <c r="P450" s="162"/>
      <c r="Q450" s="162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</row>
    <row r="451" spans="1:44" s="33" customFormat="1" ht="15.75">
      <c r="A451" s="161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3"/>
      <c r="P451" s="162"/>
      <c r="Q451" s="162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</row>
    <row r="452" spans="1:44" s="33" customFormat="1" ht="15.75">
      <c r="A452" s="161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3"/>
      <c r="P452" s="162"/>
      <c r="Q452" s="162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</row>
    <row r="453" spans="1:44" s="33" customFormat="1" ht="15.75">
      <c r="A453" s="161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3"/>
      <c r="P453" s="162"/>
      <c r="Q453" s="162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</row>
    <row r="454" spans="1:44" s="33" customFormat="1" ht="15.75">
      <c r="A454" s="161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3"/>
      <c r="P454" s="162"/>
      <c r="Q454" s="162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</row>
    <row r="455" spans="1:44" s="33" customFormat="1" ht="15.75">
      <c r="A455" s="161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3"/>
      <c r="P455" s="162"/>
      <c r="Q455" s="162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</row>
    <row r="456" spans="1:44" s="33" customFormat="1" ht="15.75">
      <c r="A456" s="161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3"/>
      <c r="P456" s="162"/>
      <c r="Q456" s="162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</row>
    <row r="457" spans="1:44" s="33" customFormat="1" ht="15.75">
      <c r="A457" s="161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3"/>
      <c r="P457" s="162"/>
      <c r="Q457" s="162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</row>
    <row r="458" spans="1:44" s="33" customFormat="1" ht="15.75">
      <c r="A458" s="161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  <c r="P458" s="162"/>
      <c r="Q458" s="162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</row>
    <row r="459" spans="1:44" s="33" customFormat="1" ht="15.75">
      <c r="A459" s="161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  <c r="P459" s="162"/>
      <c r="Q459" s="162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</row>
    <row r="460" spans="1:44" s="33" customFormat="1" ht="15.75">
      <c r="A460" s="161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3"/>
      <c r="P460" s="162"/>
      <c r="Q460" s="162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</row>
    <row r="461" spans="1:44" s="33" customFormat="1" ht="15.75">
      <c r="A461" s="161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3"/>
      <c r="P461" s="162"/>
      <c r="Q461" s="162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</row>
    <row r="462" spans="1:44" s="33" customFormat="1" ht="15.75">
      <c r="A462" s="161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3"/>
      <c r="P462" s="162"/>
      <c r="Q462" s="162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</row>
    <row r="463" spans="1:44" s="33" customFormat="1" ht="15.75">
      <c r="A463" s="161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3"/>
      <c r="P463" s="162"/>
      <c r="Q463" s="162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</row>
    <row r="464" spans="1:44" s="33" customFormat="1" ht="15.75">
      <c r="A464" s="161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3"/>
      <c r="P464" s="162"/>
      <c r="Q464" s="162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</row>
    <row r="465" spans="1:44" s="33" customFormat="1" ht="15.75">
      <c r="A465" s="161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3"/>
      <c r="P465" s="162"/>
      <c r="Q465" s="162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3"/>
      <c r="AQ465" s="163"/>
      <c r="AR465" s="163"/>
    </row>
    <row r="466" spans="1:44" s="33" customFormat="1" ht="15.75">
      <c r="A466" s="161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3"/>
      <c r="P466" s="162"/>
      <c r="Q466" s="162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</row>
    <row r="467" spans="1:44" s="33" customFormat="1" ht="15.75">
      <c r="A467" s="161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3"/>
      <c r="P467" s="162"/>
      <c r="Q467" s="162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</row>
    <row r="468" spans="1:17" s="33" customFormat="1" ht="15.75">
      <c r="A468" s="31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P468" s="32"/>
      <c r="Q468" s="32"/>
    </row>
    <row r="469" spans="1:17" s="33" customFormat="1" ht="15.75">
      <c r="A469" s="31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P469" s="32"/>
      <c r="Q469" s="32"/>
    </row>
    <row r="470" spans="1:17" s="33" customFormat="1" ht="15.75">
      <c r="A470" s="31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P470" s="32"/>
      <c r="Q470" s="32"/>
    </row>
    <row r="471" spans="1:17" s="33" customFormat="1" ht="15.75">
      <c r="A471" s="31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P471" s="32"/>
      <c r="Q471" s="32"/>
    </row>
    <row r="472" spans="1:17" s="33" customFormat="1" ht="15.75">
      <c r="A472" s="31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P472" s="32"/>
      <c r="Q472" s="32"/>
    </row>
    <row r="473" spans="1:17" s="33" customFormat="1" ht="15.75">
      <c r="A473" s="31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P473" s="32"/>
      <c r="Q473" s="32"/>
    </row>
    <row r="474" spans="1:17" s="33" customFormat="1" ht="15.75">
      <c r="A474" s="31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P474" s="32"/>
      <c r="Q474" s="32"/>
    </row>
    <row r="475" spans="1:17" s="33" customFormat="1" ht="15.75">
      <c r="A475" s="31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P475" s="32"/>
      <c r="Q475" s="32"/>
    </row>
    <row r="476" spans="1:17" s="33" customFormat="1" ht="15.75">
      <c r="A476" s="31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P476" s="32"/>
      <c r="Q476" s="32"/>
    </row>
    <row r="477" spans="1:17" s="33" customFormat="1" ht="15.75">
      <c r="A477" s="31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P477" s="32"/>
      <c r="Q477" s="32"/>
    </row>
    <row r="478" spans="1:17" s="33" customFormat="1" ht="15.75">
      <c r="A478" s="31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P478" s="32"/>
      <c r="Q478" s="32"/>
    </row>
    <row r="479" spans="1:17" s="33" customFormat="1" ht="15.75">
      <c r="A479" s="31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P479" s="32"/>
      <c r="Q479" s="32"/>
    </row>
    <row r="480" spans="1:17" s="33" customFormat="1" ht="15.75">
      <c r="A480" s="31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P480" s="32"/>
      <c r="Q480" s="32"/>
    </row>
    <row r="481" spans="1:17" s="33" customFormat="1" ht="15.75">
      <c r="A481" s="31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P481" s="32"/>
      <c r="Q481" s="32"/>
    </row>
    <row r="482" spans="1:17" s="33" customFormat="1" ht="15.75">
      <c r="A482" s="31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P482" s="32"/>
      <c r="Q482" s="32"/>
    </row>
    <row r="483" spans="1:17" s="33" customFormat="1" ht="15.75">
      <c r="A483" s="31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P483" s="32"/>
      <c r="Q483" s="32"/>
    </row>
    <row r="484" spans="1:17" s="33" customFormat="1" ht="15.75">
      <c r="A484" s="31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P484" s="32"/>
      <c r="Q484" s="32"/>
    </row>
    <row r="485" spans="1:17" s="33" customFormat="1" ht="15.75">
      <c r="A485" s="3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P485" s="32"/>
      <c r="Q485" s="32"/>
    </row>
    <row r="486" spans="1:17" s="33" customFormat="1" ht="15.75">
      <c r="A486" s="31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P486" s="32"/>
      <c r="Q486" s="32"/>
    </row>
    <row r="487" spans="1:17" s="33" customFormat="1" ht="15.75">
      <c r="A487" s="31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P487" s="32"/>
      <c r="Q487" s="32"/>
    </row>
    <row r="488" spans="1:17" s="33" customFormat="1" ht="15.75">
      <c r="A488" s="31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P488" s="32"/>
      <c r="Q488" s="32"/>
    </row>
    <row r="489" spans="1:17" s="33" customFormat="1" ht="15.75">
      <c r="A489" s="31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P489" s="32"/>
      <c r="Q489" s="32"/>
    </row>
    <row r="490" spans="1:17" s="33" customFormat="1" ht="15.75">
      <c r="A490" s="31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P490" s="32"/>
      <c r="Q490" s="32"/>
    </row>
    <row r="491" spans="1:17" s="33" customFormat="1" ht="15.75">
      <c r="A491" s="31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P491" s="32"/>
      <c r="Q491" s="32"/>
    </row>
    <row r="492" spans="1:17" s="33" customFormat="1" ht="15.75">
      <c r="A492" s="31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P492" s="32"/>
      <c r="Q492" s="32"/>
    </row>
    <row r="493" spans="1:17" s="33" customFormat="1" ht="15.75">
      <c r="A493" s="31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P493" s="32"/>
      <c r="Q493" s="32"/>
    </row>
    <row r="494" spans="1:17" s="33" customFormat="1" ht="15.75">
      <c r="A494" s="31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P494" s="32"/>
      <c r="Q494" s="32"/>
    </row>
    <row r="495" spans="1:17" s="33" customFormat="1" ht="15.75">
      <c r="A495" s="31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P495" s="32"/>
      <c r="Q495" s="32"/>
    </row>
    <row r="496" spans="1:17" s="33" customFormat="1" ht="15.75">
      <c r="A496" s="31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P496" s="32"/>
      <c r="Q496" s="32"/>
    </row>
    <row r="497" spans="1:17" s="33" customFormat="1" ht="15.75">
      <c r="A497" s="31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P497" s="32"/>
      <c r="Q497" s="32"/>
    </row>
    <row r="498" spans="1:17" s="33" customFormat="1" ht="15.75">
      <c r="A498" s="31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P498" s="32"/>
      <c r="Q498" s="32"/>
    </row>
    <row r="499" spans="1:17" s="33" customFormat="1" ht="15.75">
      <c r="A499" s="31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P499" s="32"/>
      <c r="Q499" s="32"/>
    </row>
    <row r="500" spans="1:17" s="33" customFormat="1" ht="15.75">
      <c r="A500" s="31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P500" s="32"/>
      <c r="Q500" s="32"/>
    </row>
    <row r="501" spans="1:17" s="33" customFormat="1" ht="15.75">
      <c r="A501" s="31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P501" s="32"/>
      <c r="Q501" s="32"/>
    </row>
    <row r="502" spans="1:17" s="33" customFormat="1" ht="15.75">
      <c r="A502" s="31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P502" s="32"/>
      <c r="Q502" s="32"/>
    </row>
    <row r="503" spans="1:17" s="33" customFormat="1" ht="15.75">
      <c r="A503" s="31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P503" s="32"/>
      <c r="Q503" s="32"/>
    </row>
    <row r="504" spans="1:17" s="33" customFormat="1" ht="15.75">
      <c r="A504" s="31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P504" s="32"/>
      <c r="Q504" s="32"/>
    </row>
    <row r="505" spans="1:17" s="33" customFormat="1" ht="15.75">
      <c r="A505" s="31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P505" s="32"/>
      <c r="Q505" s="32"/>
    </row>
    <row r="506" spans="1:17" s="33" customFormat="1" ht="15.75">
      <c r="A506" s="31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P506" s="32"/>
      <c r="Q506" s="32"/>
    </row>
    <row r="507" spans="1:17" s="33" customFormat="1" ht="15.75">
      <c r="A507" s="31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P507" s="32"/>
      <c r="Q507" s="32"/>
    </row>
    <row r="508" spans="1:17" s="33" customFormat="1" ht="15.75">
      <c r="A508" s="31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P508" s="32"/>
      <c r="Q508" s="32"/>
    </row>
    <row r="509" spans="1:17" s="33" customFormat="1" ht="15.75">
      <c r="A509" s="31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P509" s="32"/>
      <c r="Q509" s="32"/>
    </row>
    <row r="510" spans="1:17" s="33" customFormat="1" ht="15.75">
      <c r="A510" s="31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P510" s="32"/>
      <c r="Q510" s="32"/>
    </row>
    <row r="511" spans="1:17" s="33" customFormat="1" ht="15.75">
      <c r="A511" s="31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P511" s="32"/>
      <c r="Q511" s="32"/>
    </row>
    <row r="512" spans="1:17" s="33" customFormat="1" ht="15.75">
      <c r="A512" s="31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P512" s="32"/>
      <c r="Q512" s="32"/>
    </row>
    <row r="513" spans="1:17" s="33" customFormat="1" ht="15.75">
      <c r="A513" s="31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P513" s="32"/>
      <c r="Q513" s="32"/>
    </row>
    <row r="514" spans="1:17" s="33" customFormat="1" ht="15.75">
      <c r="A514" s="31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P514" s="32"/>
      <c r="Q514" s="32"/>
    </row>
    <row r="515" spans="1:17" s="33" customFormat="1" ht="15.75">
      <c r="A515" s="31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P515" s="32"/>
      <c r="Q515" s="32"/>
    </row>
    <row r="516" spans="1:17" s="33" customFormat="1" ht="15.75">
      <c r="A516" s="31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P516" s="32"/>
      <c r="Q516" s="32"/>
    </row>
    <row r="517" spans="1:17" s="33" customFormat="1" ht="15.75">
      <c r="A517" s="31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P517" s="32"/>
      <c r="Q517" s="32"/>
    </row>
    <row r="518" spans="1:17" s="33" customFormat="1" ht="15.75">
      <c r="A518" s="31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P518" s="32"/>
      <c r="Q518" s="32"/>
    </row>
    <row r="519" spans="1:17" s="33" customFormat="1" ht="15.75">
      <c r="A519" s="31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P519" s="32"/>
      <c r="Q519" s="32"/>
    </row>
    <row r="520" spans="1:17" s="33" customFormat="1" ht="15.75">
      <c r="A520" s="31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P520" s="32"/>
      <c r="Q520" s="32"/>
    </row>
    <row r="521" spans="1:17" s="33" customFormat="1" ht="15.75">
      <c r="A521" s="31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P521" s="32"/>
      <c r="Q521" s="32"/>
    </row>
    <row r="522" spans="1:17" s="33" customFormat="1" ht="15.75">
      <c r="A522" s="31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P522" s="32"/>
      <c r="Q522" s="32"/>
    </row>
    <row r="523" spans="1:17" s="33" customFormat="1" ht="15.75">
      <c r="A523" s="31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P523" s="32"/>
      <c r="Q523" s="32"/>
    </row>
    <row r="524" spans="1:17" s="33" customFormat="1" ht="15.75">
      <c r="A524" s="31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P524" s="32"/>
      <c r="Q524" s="32"/>
    </row>
    <row r="525" spans="1:17" s="33" customFormat="1" ht="15.75">
      <c r="A525" s="31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P525" s="32"/>
      <c r="Q525" s="32"/>
    </row>
    <row r="526" spans="1:17" s="33" customFormat="1" ht="15.75">
      <c r="A526" s="31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P526" s="32"/>
      <c r="Q526" s="32"/>
    </row>
    <row r="527" spans="1:17" s="33" customFormat="1" ht="15.75">
      <c r="A527" s="31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P527" s="32"/>
      <c r="Q527" s="32"/>
    </row>
    <row r="528" spans="1:17" s="33" customFormat="1" ht="15.75">
      <c r="A528" s="31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P528" s="32"/>
      <c r="Q528" s="32"/>
    </row>
    <row r="529" spans="1:17" s="33" customFormat="1" ht="15.75">
      <c r="A529" s="31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P529" s="32"/>
      <c r="Q529" s="32"/>
    </row>
    <row r="530" spans="1:17" s="33" customFormat="1" ht="15.75">
      <c r="A530" s="31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P530" s="32"/>
      <c r="Q530" s="32"/>
    </row>
    <row r="531" spans="1:17" s="33" customFormat="1" ht="15.75">
      <c r="A531" s="31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P531" s="32"/>
      <c r="Q531" s="32"/>
    </row>
    <row r="532" spans="1:17" s="33" customFormat="1" ht="15.75">
      <c r="A532" s="31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P532" s="32"/>
      <c r="Q532" s="32"/>
    </row>
    <row r="533" spans="1:17" s="33" customFormat="1" ht="15.75">
      <c r="A533" s="31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P533" s="32"/>
      <c r="Q533" s="32"/>
    </row>
    <row r="534" spans="1:17" s="33" customFormat="1" ht="15.75">
      <c r="A534" s="31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P534" s="32"/>
      <c r="Q534" s="32"/>
    </row>
    <row r="535" spans="1:17" s="33" customFormat="1" ht="15.75">
      <c r="A535" s="31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P535" s="32"/>
      <c r="Q535" s="32"/>
    </row>
    <row r="536" spans="1:17" s="33" customFormat="1" ht="15.75">
      <c r="A536" s="31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P536" s="32"/>
      <c r="Q536" s="32"/>
    </row>
    <row r="537" spans="1:17" s="33" customFormat="1" ht="15.75">
      <c r="A537" s="31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P537" s="32"/>
      <c r="Q537" s="32"/>
    </row>
    <row r="538" spans="1:17" s="33" customFormat="1" ht="15.75">
      <c r="A538" s="31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P538" s="32"/>
      <c r="Q538" s="32"/>
    </row>
    <row r="539" spans="1:17" s="33" customFormat="1" ht="15.75">
      <c r="A539" s="31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P539" s="32"/>
      <c r="Q539" s="32"/>
    </row>
    <row r="540" spans="1:17" s="33" customFormat="1" ht="15.75">
      <c r="A540" s="31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P540" s="32"/>
      <c r="Q540" s="32"/>
    </row>
    <row r="541" spans="1:17" s="33" customFormat="1" ht="15.75">
      <c r="A541" s="31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P541" s="32"/>
      <c r="Q541" s="32"/>
    </row>
    <row r="542" spans="1:17" s="33" customFormat="1" ht="15.75">
      <c r="A542" s="31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P542" s="32"/>
      <c r="Q542" s="32"/>
    </row>
    <row r="543" spans="1:17" s="33" customFormat="1" ht="15.75">
      <c r="A543" s="31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P543" s="32"/>
      <c r="Q543" s="32"/>
    </row>
    <row r="544" spans="1:17" s="33" customFormat="1" ht="15.75">
      <c r="A544" s="31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P544" s="32"/>
      <c r="Q544" s="32"/>
    </row>
    <row r="545" spans="1:17" s="33" customFormat="1" ht="15.75">
      <c r="A545" s="31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P545" s="32"/>
      <c r="Q545" s="32"/>
    </row>
    <row r="546" spans="1:17" s="33" customFormat="1" ht="15.75">
      <c r="A546" s="31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P546" s="32"/>
      <c r="Q546" s="32"/>
    </row>
    <row r="547" spans="1:17" s="33" customFormat="1" ht="15.75">
      <c r="A547" s="31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P547" s="32"/>
      <c r="Q547" s="32"/>
    </row>
    <row r="548" spans="1:17" s="33" customFormat="1" ht="15.75">
      <c r="A548" s="31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P548" s="32"/>
      <c r="Q548" s="32"/>
    </row>
    <row r="549" spans="1:17" s="33" customFormat="1" ht="15.75">
      <c r="A549" s="31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P549" s="32"/>
      <c r="Q549" s="32"/>
    </row>
    <row r="550" spans="1:17" s="33" customFormat="1" ht="15.75">
      <c r="A550" s="31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P550" s="32"/>
      <c r="Q550" s="32"/>
    </row>
    <row r="551" spans="1:17" s="33" customFormat="1" ht="15.75">
      <c r="A551" s="31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P551" s="32"/>
      <c r="Q551" s="32"/>
    </row>
    <row r="552" spans="1:17" s="33" customFormat="1" ht="15.75">
      <c r="A552" s="31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P552" s="32"/>
      <c r="Q552" s="32"/>
    </row>
    <row r="553" spans="1:17" s="33" customFormat="1" ht="15.75">
      <c r="A553" s="31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P553" s="32"/>
      <c r="Q553" s="32"/>
    </row>
    <row r="554" spans="1:17" s="33" customFormat="1" ht="15.75">
      <c r="A554" s="31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P554" s="32"/>
      <c r="Q554" s="32"/>
    </row>
    <row r="555" spans="1:17" s="33" customFormat="1" ht="15.75">
      <c r="A555" s="31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P555" s="32"/>
      <c r="Q555" s="32"/>
    </row>
    <row r="556" spans="1:17" s="33" customFormat="1" ht="15.75">
      <c r="A556" s="31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P556" s="32"/>
      <c r="Q556" s="32"/>
    </row>
    <row r="557" spans="1:17" s="33" customFormat="1" ht="15.75">
      <c r="A557" s="31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P557" s="32"/>
      <c r="Q557" s="32"/>
    </row>
    <row r="558" spans="1:17" s="33" customFormat="1" ht="15.75">
      <c r="A558" s="31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P558" s="32"/>
      <c r="Q558" s="32"/>
    </row>
    <row r="559" spans="1:17" s="33" customFormat="1" ht="15.75">
      <c r="A559" s="31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P559" s="32"/>
      <c r="Q559" s="32"/>
    </row>
    <row r="560" spans="1:17" s="33" customFormat="1" ht="15.75">
      <c r="A560" s="31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P560" s="32"/>
      <c r="Q560" s="32"/>
    </row>
    <row r="561" spans="1:17" s="33" customFormat="1" ht="15.75">
      <c r="A561" s="31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P561" s="32"/>
      <c r="Q561" s="32"/>
    </row>
    <row r="562" spans="1:17" s="33" customFormat="1" ht="15.75">
      <c r="A562" s="31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P562" s="32"/>
      <c r="Q562" s="32"/>
    </row>
    <row r="563" spans="1:17" s="33" customFormat="1" ht="15.75">
      <c r="A563" s="31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P563" s="32"/>
      <c r="Q563" s="32"/>
    </row>
    <row r="564" spans="1:17" s="33" customFormat="1" ht="15.75">
      <c r="A564" s="31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P564" s="32"/>
      <c r="Q564" s="32"/>
    </row>
    <row r="565" spans="1:17" s="33" customFormat="1" ht="15.75">
      <c r="A565" s="31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P565" s="32"/>
      <c r="Q565" s="32"/>
    </row>
    <row r="566" spans="1:17" s="33" customFormat="1" ht="15.75">
      <c r="A566" s="31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P566" s="32"/>
      <c r="Q566" s="32"/>
    </row>
    <row r="567" spans="1:17" s="33" customFormat="1" ht="15.75">
      <c r="A567" s="31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P567" s="32"/>
      <c r="Q567" s="32"/>
    </row>
    <row r="568" spans="1:17" s="33" customFormat="1" ht="15.75">
      <c r="A568" s="31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P568" s="32"/>
      <c r="Q568" s="32"/>
    </row>
    <row r="569" spans="1:17" s="33" customFormat="1" ht="15.75">
      <c r="A569" s="31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P569" s="32"/>
      <c r="Q569" s="32"/>
    </row>
    <row r="570" spans="1:17" s="33" customFormat="1" ht="15.75">
      <c r="A570" s="31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P570" s="32"/>
      <c r="Q570" s="32"/>
    </row>
    <row r="571" spans="1:17" s="33" customFormat="1" ht="15.75">
      <c r="A571" s="31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P571" s="32"/>
      <c r="Q571" s="32"/>
    </row>
    <row r="572" spans="1:17" s="33" customFormat="1" ht="15.75">
      <c r="A572" s="31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P572" s="32"/>
      <c r="Q572" s="32"/>
    </row>
    <row r="573" spans="1:17" s="33" customFormat="1" ht="15.75">
      <c r="A573" s="31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P573" s="32"/>
      <c r="Q573" s="32"/>
    </row>
    <row r="574" spans="1:17" s="33" customFormat="1" ht="15.75">
      <c r="A574" s="31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P574" s="32"/>
      <c r="Q574" s="32"/>
    </row>
    <row r="575" spans="1:17" s="33" customFormat="1" ht="15.75">
      <c r="A575" s="31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P575" s="32"/>
      <c r="Q575" s="32"/>
    </row>
    <row r="576" spans="1:17" s="33" customFormat="1" ht="15.75">
      <c r="A576" s="31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P576" s="32"/>
      <c r="Q576" s="32"/>
    </row>
    <row r="577" spans="1:17" s="33" customFormat="1" ht="15.75">
      <c r="A577" s="31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P577" s="32"/>
      <c r="Q577" s="32"/>
    </row>
    <row r="578" spans="1:17" s="33" customFormat="1" ht="15.75">
      <c r="A578" s="31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P578" s="32"/>
      <c r="Q578" s="32"/>
    </row>
    <row r="579" spans="1:17" s="33" customFormat="1" ht="15.75">
      <c r="A579" s="31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P579" s="32"/>
      <c r="Q579" s="32"/>
    </row>
    <row r="580" spans="1:17" s="33" customFormat="1" ht="15.75">
      <c r="A580" s="31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P580" s="32"/>
      <c r="Q580" s="32"/>
    </row>
    <row r="581" spans="1:17" s="33" customFormat="1" ht="15.75">
      <c r="A581" s="31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P581" s="32"/>
      <c r="Q581" s="32"/>
    </row>
    <row r="582" spans="1:17" s="33" customFormat="1" ht="15.75">
      <c r="A582" s="31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P582" s="32"/>
      <c r="Q582" s="32"/>
    </row>
    <row r="583" spans="1:17" s="33" customFormat="1" ht="15.75">
      <c r="A583" s="31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P583" s="32"/>
      <c r="Q583" s="32"/>
    </row>
    <row r="584" spans="1:17" s="33" customFormat="1" ht="15.75">
      <c r="A584" s="31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P584" s="32"/>
      <c r="Q584" s="32"/>
    </row>
    <row r="585" spans="1:17" s="33" customFormat="1" ht="15.75">
      <c r="A585" s="31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P585" s="32"/>
      <c r="Q585" s="32"/>
    </row>
    <row r="586" spans="1:17" s="33" customFormat="1" ht="15.75">
      <c r="A586" s="31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P586" s="32"/>
      <c r="Q586" s="32"/>
    </row>
    <row r="587" spans="1:17" s="33" customFormat="1" ht="15.75">
      <c r="A587" s="31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P587" s="32"/>
      <c r="Q587" s="32"/>
    </row>
    <row r="588" spans="1:17" s="33" customFormat="1" ht="15.75">
      <c r="A588" s="31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P588" s="32"/>
      <c r="Q588" s="32"/>
    </row>
    <row r="589" spans="1:17" s="33" customFormat="1" ht="15.75">
      <c r="A589" s="31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P589" s="32"/>
      <c r="Q589" s="32"/>
    </row>
    <row r="590" spans="1:17" s="33" customFormat="1" ht="15.75">
      <c r="A590" s="31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P590" s="32"/>
      <c r="Q590" s="32"/>
    </row>
    <row r="591" spans="1:17" s="33" customFormat="1" ht="15.75">
      <c r="A591" s="31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P591" s="32"/>
      <c r="Q591" s="32"/>
    </row>
    <row r="592" spans="1:17" s="33" customFormat="1" ht="15.75">
      <c r="A592" s="31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P592" s="32"/>
      <c r="Q592" s="32"/>
    </row>
    <row r="593" spans="1:17" s="33" customFormat="1" ht="15.75">
      <c r="A593" s="31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P593" s="32"/>
      <c r="Q593" s="32"/>
    </row>
    <row r="594" spans="1:17" s="33" customFormat="1" ht="15.75">
      <c r="A594" s="31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P594" s="32"/>
      <c r="Q594" s="32"/>
    </row>
    <row r="595" spans="1:17" s="33" customFormat="1" ht="15.75">
      <c r="A595" s="31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P595" s="32"/>
      <c r="Q595" s="32"/>
    </row>
    <row r="596" spans="1:17" s="33" customFormat="1" ht="15.75">
      <c r="A596" s="31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P596" s="32"/>
      <c r="Q596" s="32"/>
    </row>
    <row r="597" spans="1:17" s="33" customFormat="1" ht="15.75">
      <c r="A597" s="31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P597" s="32"/>
      <c r="Q597" s="32"/>
    </row>
    <row r="598" spans="1:17" s="33" customFormat="1" ht="15.75">
      <c r="A598" s="31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P598" s="32"/>
      <c r="Q598" s="32"/>
    </row>
    <row r="599" spans="1:17" s="33" customFormat="1" ht="15.75">
      <c r="A599" s="31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P599" s="32"/>
      <c r="Q599" s="32"/>
    </row>
    <row r="600" spans="1:17" s="33" customFormat="1" ht="15.75">
      <c r="A600" s="31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P600" s="32"/>
      <c r="Q600" s="32"/>
    </row>
    <row r="601" spans="1:17" s="33" customFormat="1" ht="15.75">
      <c r="A601" s="31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P601" s="32"/>
      <c r="Q601" s="32"/>
    </row>
    <row r="602" spans="1:17" s="33" customFormat="1" ht="15.75">
      <c r="A602" s="31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P602" s="32"/>
      <c r="Q602" s="32"/>
    </row>
    <row r="603" spans="1:17" s="33" customFormat="1" ht="15.75">
      <c r="A603" s="31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P603" s="32"/>
      <c r="Q603" s="32"/>
    </row>
    <row r="604" spans="1:17" s="33" customFormat="1" ht="15.75">
      <c r="A604" s="31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P604" s="32"/>
      <c r="Q604" s="32"/>
    </row>
    <row r="605" spans="1:17" s="33" customFormat="1" ht="15.75">
      <c r="A605" s="31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P605" s="32"/>
      <c r="Q605" s="32"/>
    </row>
    <row r="606" spans="1:17" s="33" customFormat="1" ht="15.75">
      <c r="A606" s="31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P606" s="32"/>
      <c r="Q606" s="32"/>
    </row>
    <row r="607" spans="1:17" s="33" customFormat="1" ht="15.75">
      <c r="A607" s="31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P607" s="32"/>
      <c r="Q607" s="32"/>
    </row>
    <row r="608" spans="1:17" s="33" customFormat="1" ht="15.75">
      <c r="A608" s="31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P608" s="32"/>
      <c r="Q608" s="32"/>
    </row>
    <row r="609" spans="1:17" s="33" customFormat="1" ht="15.75">
      <c r="A609" s="31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P609" s="32"/>
      <c r="Q609" s="32"/>
    </row>
    <row r="610" spans="1:17" s="33" customFormat="1" ht="15.75">
      <c r="A610" s="31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P610" s="32"/>
      <c r="Q610" s="32"/>
    </row>
    <row r="611" spans="1:17" s="33" customFormat="1" ht="15.75">
      <c r="A611" s="31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P611" s="32"/>
      <c r="Q611" s="32"/>
    </row>
    <row r="612" spans="1:17" s="33" customFormat="1" ht="15.75">
      <c r="A612" s="31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P612" s="32"/>
      <c r="Q612" s="32"/>
    </row>
    <row r="613" spans="1:17" s="33" customFormat="1" ht="15.75">
      <c r="A613" s="31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P613" s="32"/>
      <c r="Q613" s="32"/>
    </row>
    <row r="614" spans="1:17" s="33" customFormat="1" ht="15.75">
      <c r="A614" s="31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P614" s="32"/>
      <c r="Q614" s="32"/>
    </row>
    <row r="615" spans="1:17" s="33" customFormat="1" ht="15.75">
      <c r="A615" s="31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P615" s="32"/>
      <c r="Q615" s="32"/>
    </row>
    <row r="616" spans="1:17" s="33" customFormat="1" ht="15.75">
      <c r="A616" s="31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P616" s="32"/>
      <c r="Q616" s="32"/>
    </row>
    <row r="617" spans="1:17" s="33" customFormat="1" ht="15.75">
      <c r="A617" s="31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P617" s="32"/>
      <c r="Q617" s="32"/>
    </row>
    <row r="618" spans="1:17" s="33" customFormat="1" ht="15.75">
      <c r="A618" s="31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P618" s="32"/>
      <c r="Q618" s="32"/>
    </row>
    <row r="619" spans="1:17" s="33" customFormat="1" ht="15.75">
      <c r="A619" s="31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P619" s="32"/>
      <c r="Q619" s="32"/>
    </row>
    <row r="620" spans="1:17" s="33" customFormat="1" ht="15.75">
      <c r="A620" s="31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P620" s="32"/>
      <c r="Q620" s="32"/>
    </row>
    <row r="621" spans="1:17" s="33" customFormat="1" ht="15.75">
      <c r="A621" s="31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P621" s="32"/>
      <c r="Q621" s="32"/>
    </row>
    <row r="622" spans="1:17" s="33" customFormat="1" ht="15.75">
      <c r="A622" s="31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P622" s="32"/>
      <c r="Q622" s="32"/>
    </row>
    <row r="623" spans="1:17" s="33" customFormat="1" ht="15.75">
      <c r="A623" s="31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P623" s="32"/>
      <c r="Q623" s="32"/>
    </row>
    <row r="624" spans="1:17" s="33" customFormat="1" ht="15.75">
      <c r="A624" s="31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P624" s="32"/>
      <c r="Q624" s="32"/>
    </row>
    <row r="625" spans="1:17" s="33" customFormat="1" ht="15.75">
      <c r="A625" s="31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P625" s="32"/>
      <c r="Q625" s="32"/>
    </row>
    <row r="626" spans="1:17" s="33" customFormat="1" ht="15.75">
      <c r="A626" s="31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P626" s="32"/>
      <c r="Q626" s="32"/>
    </row>
    <row r="627" spans="1:17" s="33" customFormat="1" ht="15.75">
      <c r="A627" s="31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P627" s="32"/>
      <c r="Q627" s="32"/>
    </row>
    <row r="628" spans="1:17" s="33" customFormat="1" ht="15.75">
      <c r="A628" s="31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P628" s="32"/>
      <c r="Q628" s="32"/>
    </row>
    <row r="629" spans="1:17" s="33" customFormat="1" ht="15.75">
      <c r="A629" s="31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P629" s="32"/>
      <c r="Q629" s="32"/>
    </row>
    <row r="630" spans="1:17" s="33" customFormat="1" ht="15.75">
      <c r="A630" s="31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P630" s="32"/>
      <c r="Q630" s="32"/>
    </row>
    <row r="631" spans="1:17" s="33" customFormat="1" ht="15.75">
      <c r="A631" s="31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P631" s="32"/>
      <c r="Q631" s="32"/>
    </row>
    <row r="632" spans="1:17" s="33" customFormat="1" ht="15.75">
      <c r="A632" s="31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P632" s="32"/>
      <c r="Q632" s="32"/>
    </row>
    <row r="633" spans="1:17" s="33" customFormat="1" ht="15.75">
      <c r="A633" s="31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P633" s="32"/>
      <c r="Q633" s="32"/>
    </row>
    <row r="634" spans="1:17" s="33" customFormat="1" ht="15.75">
      <c r="A634" s="31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P634" s="32"/>
      <c r="Q634" s="32"/>
    </row>
    <row r="635" spans="1:17" s="33" customFormat="1" ht="15.75">
      <c r="A635" s="31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P635" s="32"/>
      <c r="Q635" s="32"/>
    </row>
    <row r="636" spans="1:17" s="33" customFormat="1" ht="15.75">
      <c r="A636" s="31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P636" s="32"/>
      <c r="Q636" s="32"/>
    </row>
    <row r="637" spans="1:17" s="33" customFormat="1" ht="15.75">
      <c r="A637" s="31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P637" s="32"/>
      <c r="Q637" s="32"/>
    </row>
    <row r="638" spans="1:17" s="33" customFormat="1" ht="15.75">
      <c r="A638" s="31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P638" s="32"/>
      <c r="Q638" s="32"/>
    </row>
    <row r="639" spans="1:17" s="33" customFormat="1" ht="15.75">
      <c r="A639" s="31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P639" s="32"/>
      <c r="Q639" s="32"/>
    </row>
    <row r="640" spans="1:17" s="33" customFormat="1" ht="15.75">
      <c r="A640" s="31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P640" s="32"/>
      <c r="Q640" s="32"/>
    </row>
    <row r="641" spans="1:17" s="33" customFormat="1" ht="15.75">
      <c r="A641" s="31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P641" s="32"/>
      <c r="Q641" s="32"/>
    </row>
    <row r="642" spans="1:17" s="33" customFormat="1" ht="15.75">
      <c r="A642" s="31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P642" s="32"/>
      <c r="Q642" s="32"/>
    </row>
    <row r="643" spans="1:17" s="33" customFormat="1" ht="15.75">
      <c r="A643" s="31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P643" s="32"/>
      <c r="Q643" s="32"/>
    </row>
    <row r="644" spans="1:17" s="33" customFormat="1" ht="15.75">
      <c r="A644" s="31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P644" s="32"/>
      <c r="Q644" s="32"/>
    </row>
    <row r="645" spans="1:17" s="33" customFormat="1" ht="15.75">
      <c r="A645" s="31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P645" s="32"/>
      <c r="Q645" s="32"/>
    </row>
    <row r="646" spans="1:17" s="33" customFormat="1" ht="15.75">
      <c r="A646" s="31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P646" s="32"/>
      <c r="Q646" s="32"/>
    </row>
    <row r="647" spans="1:17" s="33" customFormat="1" ht="15.75">
      <c r="A647" s="31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P647" s="32"/>
      <c r="Q647" s="32"/>
    </row>
    <row r="648" spans="1:17" s="33" customFormat="1" ht="15.75">
      <c r="A648" s="31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P648" s="32"/>
      <c r="Q648" s="32"/>
    </row>
    <row r="649" spans="1:17" s="33" customFormat="1" ht="15.75">
      <c r="A649" s="31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P649" s="32"/>
      <c r="Q649" s="32"/>
    </row>
    <row r="650" spans="1:17" s="33" customFormat="1" ht="15.75">
      <c r="A650" s="31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P650" s="32"/>
      <c r="Q650" s="32"/>
    </row>
    <row r="651" spans="1:17" s="33" customFormat="1" ht="15.75">
      <c r="A651" s="31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P651" s="32"/>
      <c r="Q651" s="32"/>
    </row>
    <row r="652" spans="1:17" s="33" customFormat="1" ht="15.75">
      <c r="A652" s="31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P652" s="32"/>
      <c r="Q652" s="32"/>
    </row>
    <row r="653" spans="1:17" s="33" customFormat="1" ht="15.75">
      <c r="A653" s="31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P653" s="32"/>
      <c r="Q653" s="32"/>
    </row>
    <row r="654" spans="1:17" s="33" customFormat="1" ht="15.75">
      <c r="A654" s="31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P654" s="32"/>
      <c r="Q654" s="32"/>
    </row>
    <row r="655" spans="1:17" s="33" customFormat="1" ht="15.75">
      <c r="A655" s="31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P655" s="32"/>
      <c r="Q655" s="32"/>
    </row>
    <row r="656" spans="1:17" s="33" customFormat="1" ht="15.75">
      <c r="A656" s="31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P656" s="32"/>
      <c r="Q656" s="32"/>
    </row>
    <row r="657" spans="1:17" s="33" customFormat="1" ht="15.75">
      <c r="A657" s="31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P657" s="32"/>
      <c r="Q657" s="32"/>
    </row>
    <row r="658" spans="1:17" s="33" customFormat="1" ht="15.75">
      <c r="A658" s="31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P658" s="32"/>
      <c r="Q658" s="32"/>
    </row>
    <row r="659" spans="1:17" s="33" customFormat="1" ht="15.75">
      <c r="A659" s="31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P659" s="32"/>
      <c r="Q659" s="32"/>
    </row>
    <row r="660" spans="1:17" s="33" customFormat="1" ht="15.75">
      <c r="A660" s="31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P660" s="32"/>
      <c r="Q660" s="32"/>
    </row>
    <row r="661" spans="1:17" s="33" customFormat="1" ht="15.75">
      <c r="A661" s="31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P661" s="32"/>
      <c r="Q661" s="32"/>
    </row>
    <row r="662" spans="1:17" s="33" customFormat="1" ht="15.75">
      <c r="A662" s="31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P662" s="32"/>
      <c r="Q662" s="32"/>
    </row>
    <row r="663" spans="1:17" s="33" customFormat="1" ht="15.75">
      <c r="A663" s="31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P663" s="32"/>
      <c r="Q663" s="32"/>
    </row>
    <row r="664" spans="1:17" s="33" customFormat="1" ht="15.75">
      <c r="A664" s="31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P664" s="32"/>
      <c r="Q664" s="32"/>
    </row>
    <row r="665" spans="1:17" s="33" customFormat="1" ht="15.75">
      <c r="A665" s="31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P665" s="32"/>
      <c r="Q665" s="32"/>
    </row>
    <row r="666" spans="1:17" s="33" customFormat="1" ht="15.75">
      <c r="A666" s="31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P666" s="32"/>
      <c r="Q666" s="32"/>
    </row>
    <row r="667" spans="1:17" s="33" customFormat="1" ht="15.75">
      <c r="A667" s="31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P667" s="32"/>
      <c r="Q667" s="32"/>
    </row>
    <row r="668" spans="1:17" s="33" customFormat="1" ht="15.75">
      <c r="A668" s="31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P668" s="32"/>
      <c r="Q668" s="32"/>
    </row>
    <row r="669" spans="1:17" s="33" customFormat="1" ht="15.75">
      <c r="A669" s="31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P669" s="32"/>
      <c r="Q669" s="32"/>
    </row>
    <row r="670" spans="1:17" s="33" customFormat="1" ht="15.75">
      <c r="A670" s="31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P670" s="32"/>
      <c r="Q670" s="32"/>
    </row>
    <row r="671" spans="1:17" s="33" customFormat="1" ht="15.75">
      <c r="A671" s="31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P671" s="32"/>
      <c r="Q671" s="32"/>
    </row>
    <row r="672" spans="1:17" s="33" customFormat="1" ht="15.75">
      <c r="A672" s="31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P672" s="32"/>
      <c r="Q672" s="32"/>
    </row>
    <row r="673" spans="1:17" s="33" customFormat="1" ht="15.75">
      <c r="A673" s="31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P673" s="32"/>
      <c r="Q673" s="32"/>
    </row>
    <row r="674" spans="1:17" s="33" customFormat="1" ht="15.75">
      <c r="A674" s="31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P674" s="32"/>
      <c r="Q674" s="32"/>
    </row>
    <row r="675" spans="1:17" s="33" customFormat="1" ht="15.75">
      <c r="A675" s="31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P675" s="32"/>
      <c r="Q675" s="32"/>
    </row>
    <row r="676" spans="1:17" s="33" customFormat="1" ht="15.75">
      <c r="A676" s="31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P676" s="32"/>
      <c r="Q676" s="32"/>
    </row>
    <row r="677" spans="1:17" s="33" customFormat="1" ht="15.75">
      <c r="A677" s="31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P677" s="32"/>
      <c r="Q677" s="32"/>
    </row>
    <row r="678" spans="1:17" s="33" customFormat="1" ht="15.75">
      <c r="A678" s="31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P678" s="32"/>
      <c r="Q678" s="32"/>
    </row>
    <row r="679" spans="1:17" s="33" customFormat="1" ht="15.75">
      <c r="A679" s="31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P679" s="32"/>
      <c r="Q679" s="32"/>
    </row>
    <row r="680" spans="1:17" s="33" customFormat="1" ht="15.75">
      <c r="A680" s="31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P680" s="32"/>
      <c r="Q680" s="32"/>
    </row>
    <row r="681" spans="1:17" s="33" customFormat="1" ht="15.75">
      <c r="A681" s="31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P681" s="32"/>
      <c r="Q681" s="32"/>
    </row>
    <row r="682" spans="1:17" s="33" customFormat="1" ht="15.75">
      <c r="A682" s="31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P682" s="32"/>
      <c r="Q682" s="32"/>
    </row>
    <row r="683" spans="1:17" s="33" customFormat="1" ht="15.75">
      <c r="A683" s="31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P683" s="32"/>
      <c r="Q683" s="32"/>
    </row>
    <row r="684" spans="1:17" s="33" customFormat="1" ht="15.75">
      <c r="A684" s="31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P684" s="32"/>
      <c r="Q684" s="32"/>
    </row>
    <row r="685" spans="1:17" s="33" customFormat="1" ht="15.75">
      <c r="A685" s="31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P685" s="32"/>
      <c r="Q685" s="32"/>
    </row>
    <row r="686" spans="1:17" s="33" customFormat="1" ht="15.75">
      <c r="A686" s="31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P686" s="32"/>
      <c r="Q686" s="32"/>
    </row>
    <row r="687" spans="1:17" s="33" customFormat="1" ht="15.75">
      <c r="A687" s="31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P687" s="32"/>
      <c r="Q687" s="32"/>
    </row>
    <row r="688" spans="1:17" s="33" customFormat="1" ht="15.75">
      <c r="A688" s="31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P688" s="32"/>
      <c r="Q688" s="32"/>
    </row>
    <row r="689" spans="1:17" s="33" customFormat="1" ht="15.75">
      <c r="A689" s="31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P689" s="32"/>
      <c r="Q689" s="32"/>
    </row>
    <row r="690" spans="1:17" s="33" customFormat="1" ht="15.75">
      <c r="A690" s="31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P690" s="32"/>
      <c r="Q690" s="32"/>
    </row>
    <row r="691" spans="1:17" s="33" customFormat="1" ht="15.75">
      <c r="A691" s="31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P691" s="32"/>
      <c r="Q691" s="32"/>
    </row>
    <row r="692" spans="1:17" s="33" customFormat="1" ht="15.75">
      <c r="A692" s="31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P692" s="32"/>
      <c r="Q692" s="32"/>
    </row>
    <row r="693" spans="1:17" s="33" customFormat="1" ht="15.75">
      <c r="A693" s="31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P693" s="32"/>
      <c r="Q693" s="32"/>
    </row>
    <row r="694" spans="1:17" s="33" customFormat="1" ht="15.75">
      <c r="A694" s="31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P694" s="32"/>
      <c r="Q694" s="32"/>
    </row>
    <row r="695" spans="1:17" s="33" customFormat="1" ht="15.75">
      <c r="A695" s="31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P695" s="32"/>
      <c r="Q695" s="32"/>
    </row>
    <row r="696" spans="1:17" s="33" customFormat="1" ht="15.75">
      <c r="A696" s="31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P696" s="32"/>
      <c r="Q696" s="32"/>
    </row>
    <row r="697" spans="1:17" s="33" customFormat="1" ht="15.75">
      <c r="A697" s="31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P697" s="32"/>
      <c r="Q697" s="32"/>
    </row>
    <row r="698" spans="1:17" s="33" customFormat="1" ht="15.75">
      <c r="A698" s="31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P698" s="32"/>
      <c r="Q698" s="32"/>
    </row>
    <row r="699" spans="1:17" s="33" customFormat="1" ht="15.75">
      <c r="A699" s="31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P699" s="32"/>
      <c r="Q699" s="32"/>
    </row>
    <row r="700" spans="1:17" s="33" customFormat="1" ht="15.75">
      <c r="A700" s="31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P700" s="32"/>
      <c r="Q700" s="32"/>
    </row>
    <row r="701" spans="1:17" s="33" customFormat="1" ht="15.75">
      <c r="A701" s="31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P701" s="32"/>
      <c r="Q701" s="32"/>
    </row>
    <row r="702" spans="1:17" s="33" customFormat="1" ht="15.75">
      <c r="A702" s="31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P702" s="32"/>
      <c r="Q702" s="32"/>
    </row>
    <row r="703" spans="1:17" s="33" customFormat="1" ht="15.75">
      <c r="A703" s="31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P703" s="32"/>
      <c r="Q703" s="32"/>
    </row>
    <row r="704" spans="1:17" s="33" customFormat="1" ht="15.75">
      <c r="A704" s="31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P704" s="32"/>
      <c r="Q704" s="32"/>
    </row>
    <row r="705" spans="1:17" s="33" customFormat="1" ht="15.75">
      <c r="A705" s="31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P705" s="32"/>
      <c r="Q705" s="32"/>
    </row>
    <row r="706" spans="1:17" s="33" customFormat="1" ht="15.75">
      <c r="A706" s="31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P706" s="32"/>
      <c r="Q706" s="32"/>
    </row>
    <row r="707" spans="1:17" s="33" customFormat="1" ht="15.75">
      <c r="A707" s="31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P707" s="32"/>
      <c r="Q707" s="32"/>
    </row>
    <row r="708" spans="1:17" s="33" customFormat="1" ht="15.75">
      <c r="A708" s="31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P708" s="32"/>
      <c r="Q708" s="32"/>
    </row>
    <row r="709" spans="1:17" s="33" customFormat="1" ht="15.75">
      <c r="A709" s="31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P709" s="32"/>
      <c r="Q709" s="32"/>
    </row>
    <row r="710" spans="1:17" s="33" customFormat="1" ht="15.75">
      <c r="A710" s="31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P710" s="32"/>
      <c r="Q710" s="32"/>
    </row>
    <row r="711" spans="1:17" s="33" customFormat="1" ht="15.75">
      <c r="A711" s="31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P711" s="32"/>
      <c r="Q711" s="32"/>
    </row>
    <row r="712" spans="1:17" s="33" customFormat="1" ht="15.75">
      <c r="A712" s="31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P712" s="32"/>
      <c r="Q712" s="32"/>
    </row>
    <row r="713" spans="1:17" s="33" customFormat="1" ht="15.75">
      <c r="A713" s="31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P713" s="32"/>
      <c r="Q713" s="32"/>
    </row>
    <row r="714" spans="1:17" s="33" customFormat="1" ht="15.75">
      <c r="A714" s="31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P714" s="32"/>
      <c r="Q714" s="32"/>
    </row>
    <row r="715" spans="1:17" s="33" customFormat="1" ht="15.75">
      <c r="A715" s="31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P715" s="32"/>
      <c r="Q715" s="32"/>
    </row>
    <row r="716" spans="1:17" s="33" customFormat="1" ht="15.75">
      <c r="A716" s="31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P716" s="32"/>
      <c r="Q716" s="32"/>
    </row>
    <row r="717" spans="1:17" s="33" customFormat="1" ht="15.75">
      <c r="A717" s="31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P717" s="32"/>
      <c r="Q717" s="32"/>
    </row>
    <row r="718" spans="1:17" s="33" customFormat="1" ht="15.75">
      <c r="A718" s="31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P718" s="32"/>
      <c r="Q718" s="32"/>
    </row>
    <row r="719" spans="1:17" s="33" customFormat="1" ht="15.75">
      <c r="A719" s="31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P719" s="32"/>
      <c r="Q719" s="32"/>
    </row>
    <row r="720" spans="1:17" s="33" customFormat="1" ht="15.75">
      <c r="A720" s="31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P720" s="32"/>
      <c r="Q720" s="32"/>
    </row>
    <row r="721" spans="1:17" s="33" customFormat="1" ht="15.75">
      <c r="A721" s="31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P721" s="32"/>
      <c r="Q721" s="32"/>
    </row>
    <row r="722" spans="1:17" s="33" customFormat="1" ht="15.75">
      <c r="A722" s="31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P722" s="32"/>
      <c r="Q722" s="32"/>
    </row>
    <row r="723" spans="1:17" s="33" customFormat="1" ht="15.75">
      <c r="A723" s="31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P723" s="32"/>
      <c r="Q723" s="32"/>
    </row>
    <row r="724" spans="1:17" s="33" customFormat="1" ht="15.75">
      <c r="A724" s="31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P724" s="32"/>
      <c r="Q724" s="32"/>
    </row>
    <row r="725" spans="1:17" s="33" customFormat="1" ht="15.75">
      <c r="A725" s="31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P725" s="32"/>
      <c r="Q725" s="32"/>
    </row>
    <row r="726" spans="1:17" s="33" customFormat="1" ht="15.75">
      <c r="A726" s="31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P726" s="32"/>
      <c r="Q726" s="32"/>
    </row>
    <row r="727" spans="1:17" s="33" customFormat="1" ht="15.75">
      <c r="A727" s="31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P727" s="32"/>
      <c r="Q727" s="32"/>
    </row>
    <row r="728" spans="1:17" s="33" customFormat="1" ht="15.75">
      <c r="A728" s="31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P728" s="32"/>
      <c r="Q728" s="32"/>
    </row>
    <row r="729" spans="1:17" s="33" customFormat="1" ht="15.75">
      <c r="A729" s="31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P729" s="32"/>
      <c r="Q729" s="32"/>
    </row>
    <row r="730" spans="1:17" s="33" customFormat="1" ht="15.75">
      <c r="A730" s="31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P730" s="32"/>
      <c r="Q730" s="32"/>
    </row>
    <row r="731" spans="1:17" s="33" customFormat="1" ht="15.75">
      <c r="A731" s="31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P731" s="32"/>
      <c r="Q731" s="32"/>
    </row>
    <row r="732" spans="1:17" s="33" customFormat="1" ht="15.75">
      <c r="A732" s="31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P732" s="32"/>
      <c r="Q732" s="32"/>
    </row>
    <row r="733" spans="1:17" s="33" customFormat="1" ht="15.75">
      <c r="A733" s="31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P733" s="32"/>
      <c r="Q733" s="32"/>
    </row>
    <row r="734" spans="1:17" s="33" customFormat="1" ht="15.75">
      <c r="A734" s="31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P734" s="32"/>
      <c r="Q734" s="32"/>
    </row>
    <row r="735" spans="1:17" s="33" customFormat="1" ht="15.75">
      <c r="A735" s="31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P735" s="32"/>
      <c r="Q735" s="32"/>
    </row>
    <row r="736" spans="1:17" s="33" customFormat="1" ht="15.75">
      <c r="A736" s="31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P736" s="32"/>
      <c r="Q736" s="32"/>
    </row>
    <row r="737" spans="1:17" s="33" customFormat="1" ht="15.75">
      <c r="A737" s="31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P737" s="32"/>
      <c r="Q737" s="32"/>
    </row>
    <row r="738" spans="1:17" s="33" customFormat="1" ht="15.75">
      <c r="A738" s="31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P738" s="32"/>
      <c r="Q738" s="32"/>
    </row>
    <row r="739" spans="1:17" s="33" customFormat="1" ht="15.75">
      <c r="A739" s="31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P739" s="32"/>
      <c r="Q739" s="32"/>
    </row>
    <row r="740" spans="1:17" s="33" customFormat="1" ht="15.75">
      <c r="A740" s="31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P740" s="32"/>
      <c r="Q740" s="32"/>
    </row>
    <row r="741" spans="1:17" s="33" customFormat="1" ht="15.75">
      <c r="A741" s="31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P741" s="32"/>
      <c r="Q741" s="32"/>
    </row>
    <row r="742" spans="1:17" s="33" customFormat="1" ht="15.75">
      <c r="A742" s="31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P742" s="32"/>
      <c r="Q742" s="32"/>
    </row>
    <row r="743" spans="1:17" s="33" customFormat="1" ht="15.75">
      <c r="A743" s="31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P743" s="32"/>
      <c r="Q743" s="32"/>
    </row>
    <row r="744" spans="1:17" s="33" customFormat="1" ht="15.75">
      <c r="A744" s="31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P744" s="32"/>
      <c r="Q744" s="32"/>
    </row>
    <row r="745" spans="1:17" s="33" customFormat="1" ht="15.75">
      <c r="A745" s="31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P745" s="32"/>
      <c r="Q745" s="32"/>
    </row>
    <row r="746" spans="1:17" s="33" customFormat="1" ht="15.75">
      <c r="A746" s="31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P746" s="32"/>
      <c r="Q746" s="32"/>
    </row>
    <row r="747" spans="1:17" s="33" customFormat="1" ht="15.75">
      <c r="A747" s="31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P747" s="32"/>
      <c r="Q747" s="32"/>
    </row>
    <row r="748" spans="1:17" s="33" customFormat="1" ht="15.75">
      <c r="A748" s="31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P748" s="32"/>
      <c r="Q748" s="32"/>
    </row>
    <row r="749" spans="1:17" s="33" customFormat="1" ht="15.75">
      <c r="A749" s="31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P749" s="32"/>
      <c r="Q749" s="32"/>
    </row>
    <row r="750" spans="1:17" s="33" customFormat="1" ht="15.75">
      <c r="A750" s="31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P750" s="32"/>
      <c r="Q750" s="32"/>
    </row>
    <row r="751" spans="1:17" s="33" customFormat="1" ht="15.75">
      <c r="A751" s="31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P751" s="32"/>
      <c r="Q751" s="32"/>
    </row>
    <row r="752" spans="1:17" s="33" customFormat="1" ht="15.75">
      <c r="A752" s="31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P752" s="32"/>
      <c r="Q752" s="32"/>
    </row>
    <row r="753" spans="1:17" s="33" customFormat="1" ht="15.75">
      <c r="A753" s="31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P753" s="32"/>
      <c r="Q753" s="32"/>
    </row>
    <row r="754" spans="1:17" s="33" customFormat="1" ht="15.75">
      <c r="A754" s="31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P754" s="32"/>
      <c r="Q754" s="32"/>
    </row>
    <row r="755" spans="1:17" s="33" customFormat="1" ht="15.75">
      <c r="A755" s="31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P755" s="32"/>
      <c r="Q755" s="32"/>
    </row>
    <row r="756" spans="1:17" s="33" customFormat="1" ht="15.75">
      <c r="A756" s="31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P756" s="32"/>
      <c r="Q756" s="32"/>
    </row>
    <row r="757" spans="1:17" s="33" customFormat="1" ht="15.75">
      <c r="A757" s="31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P757" s="32"/>
      <c r="Q757" s="32"/>
    </row>
    <row r="758" spans="1:17" s="33" customFormat="1" ht="15.75">
      <c r="A758" s="31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P758" s="32"/>
      <c r="Q758" s="32"/>
    </row>
    <row r="759" spans="1:17" s="33" customFormat="1" ht="15.75">
      <c r="A759" s="31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P759" s="32"/>
      <c r="Q759" s="32"/>
    </row>
    <row r="760" spans="1:17" s="33" customFormat="1" ht="15.75">
      <c r="A760" s="31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P760" s="32"/>
      <c r="Q760" s="32"/>
    </row>
    <row r="761" spans="1:17" s="33" customFormat="1" ht="15.75">
      <c r="A761" s="31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P761" s="32"/>
      <c r="Q761" s="32"/>
    </row>
    <row r="762" spans="1:17" s="33" customFormat="1" ht="15.75">
      <c r="A762" s="31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P762" s="32"/>
      <c r="Q762" s="32"/>
    </row>
    <row r="763" spans="1:17" s="33" customFormat="1" ht="15.75">
      <c r="A763" s="31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P763" s="32"/>
      <c r="Q763" s="32"/>
    </row>
    <row r="764" spans="1:17" s="33" customFormat="1" ht="15.75">
      <c r="A764" s="31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P764" s="32"/>
      <c r="Q764" s="32"/>
    </row>
    <row r="765" spans="1:17" s="33" customFormat="1" ht="15.75">
      <c r="A765" s="31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P765" s="32"/>
      <c r="Q765" s="32"/>
    </row>
    <row r="766" spans="1:17" s="33" customFormat="1" ht="15.75">
      <c r="A766" s="31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P766" s="32"/>
      <c r="Q766" s="32"/>
    </row>
    <row r="767" spans="1:17" s="33" customFormat="1" ht="15.75">
      <c r="A767" s="31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P767" s="32"/>
      <c r="Q767" s="32"/>
    </row>
    <row r="768" spans="1:17" s="33" customFormat="1" ht="15.75">
      <c r="A768" s="31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P768" s="32"/>
      <c r="Q768" s="32"/>
    </row>
    <row r="769" spans="1:17" s="33" customFormat="1" ht="15.75">
      <c r="A769" s="31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P769" s="32"/>
      <c r="Q769" s="32"/>
    </row>
    <row r="770" spans="1:17" s="33" customFormat="1" ht="15.75">
      <c r="A770" s="31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P770" s="32"/>
      <c r="Q770" s="32"/>
    </row>
    <row r="771" spans="1:17" s="33" customFormat="1" ht="15.75">
      <c r="A771" s="31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P771" s="32"/>
      <c r="Q771" s="32"/>
    </row>
    <row r="772" spans="1:17" s="33" customFormat="1" ht="15.75">
      <c r="A772" s="31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P772" s="32"/>
      <c r="Q772" s="32"/>
    </row>
    <row r="773" spans="1:17" s="33" customFormat="1" ht="15.75">
      <c r="A773" s="31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P773" s="32"/>
      <c r="Q773" s="32"/>
    </row>
    <row r="774" spans="1:17" s="33" customFormat="1" ht="15.75">
      <c r="A774" s="31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P774" s="32"/>
      <c r="Q774" s="32"/>
    </row>
    <row r="775" spans="1:17" s="33" customFormat="1" ht="15.75">
      <c r="A775" s="31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P775" s="32"/>
      <c r="Q775" s="32"/>
    </row>
    <row r="776" spans="1:17" s="33" customFormat="1" ht="15.75">
      <c r="A776" s="31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P776" s="32"/>
      <c r="Q776" s="32"/>
    </row>
    <row r="777" spans="1:17" s="33" customFormat="1" ht="15.75">
      <c r="A777" s="31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P777" s="32"/>
      <c r="Q777" s="32"/>
    </row>
    <row r="778" spans="1:17" s="33" customFormat="1" ht="15.75">
      <c r="A778" s="31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P778" s="32"/>
      <c r="Q778" s="32"/>
    </row>
    <row r="779" spans="1:17" s="33" customFormat="1" ht="15.75">
      <c r="A779" s="31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P779" s="32"/>
      <c r="Q779" s="32"/>
    </row>
    <row r="780" spans="1:17" s="33" customFormat="1" ht="15.75">
      <c r="A780" s="31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P780" s="32"/>
      <c r="Q780" s="32"/>
    </row>
    <row r="781" spans="1:17" s="33" customFormat="1" ht="15.75">
      <c r="A781" s="31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P781" s="32"/>
      <c r="Q781" s="32"/>
    </row>
    <row r="782" spans="1:17" s="33" customFormat="1" ht="15.75">
      <c r="A782" s="31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P782" s="32"/>
      <c r="Q782" s="32"/>
    </row>
    <row r="783" spans="1:17" s="33" customFormat="1" ht="15.75">
      <c r="A783" s="31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P783" s="32"/>
      <c r="Q783" s="32"/>
    </row>
    <row r="784" spans="1:17" s="33" customFormat="1" ht="15.75">
      <c r="A784" s="31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P784" s="32"/>
      <c r="Q784" s="32"/>
    </row>
    <row r="785" spans="1:17" s="33" customFormat="1" ht="15.75">
      <c r="A785" s="31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P785" s="32"/>
      <c r="Q785" s="32"/>
    </row>
    <row r="786" spans="1:17" s="33" customFormat="1" ht="15.75">
      <c r="A786" s="31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P786" s="32"/>
      <c r="Q786" s="32"/>
    </row>
    <row r="787" spans="1:17" s="33" customFormat="1" ht="15.75">
      <c r="A787" s="31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P787" s="32"/>
      <c r="Q787" s="32"/>
    </row>
    <row r="788" spans="1:17" s="33" customFormat="1" ht="15.75">
      <c r="A788" s="31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P788" s="32"/>
      <c r="Q788" s="32"/>
    </row>
    <row r="789" spans="1:17" s="33" customFormat="1" ht="15.75">
      <c r="A789" s="31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P789" s="32"/>
      <c r="Q789" s="32"/>
    </row>
    <row r="790" spans="1:17" s="33" customFormat="1" ht="15.75">
      <c r="A790" s="31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P790" s="32"/>
      <c r="Q790" s="32"/>
    </row>
    <row r="791" spans="1:17" s="33" customFormat="1" ht="15.75">
      <c r="A791" s="31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P791" s="32"/>
      <c r="Q791" s="32"/>
    </row>
    <row r="792" spans="1:17" s="33" customFormat="1" ht="15.75">
      <c r="A792" s="31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P792" s="32"/>
      <c r="Q792" s="32"/>
    </row>
    <row r="793" spans="1:17" s="33" customFormat="1" ht="15.75">
      <c r="A793" s="31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P793" s="32"/>
      <c r="Q793" s="32"/>
    </row>
    <row r="794" spans="1:17" s="33" customFormat="1" ht="15.75">
      <c r="A794" s="31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P794" s="32"/>
      <c r="Q794" s="32"/>
    </row>
    <row r="795" spans="1:17" s="33" customFormat="1" ht="15.75">
      <c r="A795" s="31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P795" s="32"/>
      <c r="Q795" s="32"/>
    </row>
    <row r="796" spans="1:17" s="33" customFormat="1" ht="15.75">
      <c r="A796" s="31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P796" s="32"/>
      <c r="Q796" s="32"/>
    </row>
    <row r="797" spans="1:17" s="33" customFormat="1" ht="15.75">
      <c r="A797" s="31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P797" s="32"/>
      <c r="Q797" s="32"/>
    </row>
    <row r="798" spans="1:17" s="33" customFormat="1" ht="15.75">
      <c r="A798" s="31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P798" s="32"/>
      <c r="Q798" s="32"/>
    </row>
    <row r="799" spans="1:17" s="33" customFormat="1" ht="15.75">
      <c r="A799" s="31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P799" s="32"/>
      <c r="Q799" s="32"/>
    </row>
    <row r="800" spans="1:17" s="33" customFormat="1" ht="15.75">
      <c r="A800" s="31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P800" s="32"/>
      <c r="Q800" s="32"/>
    </row>
    <row r="801" spans="1:17" s="33" customFormat="1" ht="15.75">
      <c r="A801" s="31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P801" s="32"/>
      <c r="Q801" s="32"/>
    </row>
    <row r="802" spans="1:17" s="33" customFormat="1" ht="15.75">
      <c r="A802" s="31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P802" s="32"/>
      <c r="Q802" s="32"/>
    </row>
    <row r="803" spans="1:17" s="33" customFormat="1" ht="15.75">
      <c r="A803" s="31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P803" s="32"/>
      <c r="Q803" s="32"/>
    </row>
    <row r="804" spans="1:17" s="33" customFormat="1" ht="15.75">
      <c r="A804" s="31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P804" s="32"/>
      <c r="Q804" s="32"/>
    </row>
    <row r="805" spans="1:17" s="33" customFormat="1" ht="15.75">
      <c r="A805" s="31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P805" s="32"/>
      <c r="Q805" s="32"/>
    </row>
    <row r="806" spans="1:17" s="33" customFormat="1" ht="15.75">
      <c r="A806" s="31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P806" s="32"/>
      <c r="Q806" s="32"/>
    </row>
    <row r="807" spans="1:17" s="33" customFormat="1" ht="15.75">
      <c r="A807" s="31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P807" s="32"/>
      <c r="Q807" s="32"/>
    </row>
    <row r="808" spans="1:17" s="33" customFormat="1" ht="15.75">
      <c r="A808" s="31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P808" s="32"/>
      <c r="Q808" s="32"/>
    </row>
    <row r="809" spans="1:17" s="33" customFormat="1" ht="15.75">
      <c r="A809" s="31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P809" s="32"/>
      <c r="Q809" s="32"/>
    </row>
    <row r="810" spans="1:17" s="33" customFormat="1" ht="15.75">
      <c r="A810" s="31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P810" s="32"/>
      <c r="Q810" s="32"/>
    </row>
    <row r="811" spans="1:17" s="33" customFormat="1" ht="15.75">
      <c r="A811" s="31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P811" s="32"/>
      <c r="Q811" s="32"/>
    </row>
    <row r="812" spans="1:17" s="33" customFormat="1" ht="15.75">
      <c r="A812" s="31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P812" s="32"/>
      <c r="Q812" s="32"/>
    </row>
    <row r="813" spans="1:17" s="33" customFormat="1" ht="15.75">
      <c r="A813" s="31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P813" s="32"/>
      <c r="Q813" s="32"/>
    </row>
    <row r="814" spans="1:17" s="33" customFormat="1" ht="15.75">
      <c r="A814" s="31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P814" s="32"/>
      <c r="Q814" s="32"/>
    </row>
    <row r="815" spans="1:17" s="33" customFormat="1" ht="15.75">
      <c r="A815" s="31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P815" s="32"/>
      <c r="Q815" s="32"/>
    </row>
    <row r="816" spans="1:17" s="33" customFormat="1" ht="15.75">
      <c r="A816" s="31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P816" s="32"/>
      <c r="Q816" s="32"/>
    </row>
    <row r="817" spans="1:17" s="33" customFormat="1" ht="15.75">
      <c r="A817" s="31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P817" s="32"/>
      <c r="Q817" s="32"/>
    </row>
    <row r="818" spans="1:17" s="33" customFormat="1" ht="15.75">
      <c r="A818" s="31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P818" s="32"/>
      <c r="Q818" s="32"/>
    </row>
    <row r="819" spans="1:17" s="33" customFormat="1" ht="15.75">
      <c r="A819" s="31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P819" s="32"/>
      <c r="Q819" s="32"/>
    </row>
    <row r="820" spans="1:17" s="33" customFormat="1" ht="15.75">
      <c r="A820" s="31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P820" s="32"/>
      <c r="Q820" s="32"/>
    </row>
    <row r="821" spans="1:17" s="33" customFormat="1" ht="15.75">
      <c r="A821" s="31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P821" s="32"/>
      <c r="Q821" s="32"/>
    </row>
    <row r="822" spans="1:17" s="33" customFormat="1" ht="15.75">
      <c r="A822" s="31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P822" s="32"/>
      <c r="Q822" s="32"/>
    </row>
    <row r="823" spans="1:17" s="33" customFormat="1" ht="15.75">
      <c r="A823" s="31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P823" s="32"/>
      <c r="Q823" s="32"/>
    </row>
    <row r="824" spans="1:17" s="33" customFormat="1" ht="15.75">
      <c r="A824" s="31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P824" s="32"/>
      <c r="Q824" s="32"/>
    </row>
    <row r="825" spans="1:17" s="33" customFormat="1" ht="15.75">
      <c r="A825" s="31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P825" s="32"/>
      <c r="Q825" s="32"/>
    </row>
    <row r="826" spans="1:17" s="33" customFormat="1" ht="15.75">
      <c r="A826" s="31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P826" s="32"/>
      <c r="Q826" s="32"/>
    </row>
    <row r="827" spans="1:17" s="33" customFormat="1" ht="15.75">
      <c r="A827" s="31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P827" s="32"/>
      <c r="Q827" s="32"/>
    </row>
    <row r="828" spans="1:17" s="33" customFormat="1" ht="15.75">
      <c r="A828" s="31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P828" s="32"/>
      <c r="Q828" s="32"/>
    </row>
    <row r="829" spans="1:17" s="33" customFormat="1" ht="15.75">
      <c r="A829" s="31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P829" s="32"/>
      <c r="Q829" s="32"/>
    </row>
    <row r="830" spans="1:17" s="33" customFormat="1" ht="15.75">
      <c r="A830" s="31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P830" s="32"/>
      <c r="Q830" s="32"/>
    </row>
    <row r="831" spans="1:17" s="33" customFormat="1" ht="15.75">
      <c r="A831" s="31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P831" s="32"/>
      <c r="Q831" s="32"/>
    </row>
    <row r="832" spans="1:17" s="33" customFormat="1" ht="15.75">
      <c r="A832" s="31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P832" s="32"/>
      <c r="Q832" s="32"/>
    </row>
    <row r="833" spans="1:17" s="33" customFormat="1" ht="15.75">
      <c r="A833" s="31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P833" s="32"/>
      <c r="Q833" s="32"/>
    </row>
    <row r="834" spans="1:17" s="33" customFormat="1" ht="15.75">
      <c r="A834" s="31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P834" s="32"/>
      <c r="Q834" s="32"/>
    </row>
    <row r="835" spans="1:17" s="33" customFormat="1" ht="15.75">
      <c r="A835" s="31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P835" s="32"/>
      <c r="Q835" s="32"/>
    </row>
    <row r="836" spans="1:17" s="33" customFormat="1" ht="15.75">
      <c r="A836" s="31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P836" s="32"/>
      <c r="Q836" s="32"/>
    </row>
    <row r="837" spans="1:17" s="33" customFormat="1" ht="15.75">
      <c r="A837" s="31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P837" s="32"/>
      <c r="Q837" s="32"/>
    </row>
    <row r="838" spans="1:17" s="33" customFormat="1" ht="15.75">
      <c r="A838" s="31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P838" s="32"/>
      <c r="Q838" s="32"/>
    </row>
    <row r="839" spans="1:17" s="33" customFormat="1" ht="15.75">
      <c r="A839" s="31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P839" s="32"/>
      <c r="Q839" s="32"/>
    </row>
    <row r="840" spans="1:17" s="33" customFormat="1" ht="15.75">
      <c r="A840" s="31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P840" s="32"/>
      <c r="Q840" s="32"/>
    </row>
    <row r="841" spans="1:17" s="33" customFormat="1" ht="15.75">
      <c r="A841" s="31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P841" s="32"/>
      <c r="Q841" s="32"/>
    </row>
    <row r="842" spans="1:17" s="33" customFormat="1" ht="15.75">
      <c r="A842" s="31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P842" s="32"/>
      <c r="Q842" s="32"/>
    </row>
    <row r="843" spans="1:17" s="33" customFormat="1" ht="15.75">
      <c r="A843" s="31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P843" s="32"/>
      <c r="Q843" s="32"/>
    </row>
    <row r="844" spans="1:17" s="33" customFormat="1" ht="15.75">
      <c r="A844" s="31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P844" s="32"/>
      <c r="Q844" s="32"/>
    </row>
    <row r="845" spans="1:17" s="33" customFormat="1" ht="15.75">
      <c r="A845" s="31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P845" s="32"/>
      <c r="Q845" s="32"/>
    </row>
    <row r="846" spans="1:17" s="33" customFormat="1" ht="15.75">
      <c r="A846" s="31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P846" s="32"/>
      <c r="Q846" s="32"/>
    </row>
    <row r="847" spans="1:17" s="33" customFormat="1" ht="15.75">
      <c r="A847" s="31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P847" s="32"/>
      <c r="Q847" s="32"/>
    </row>
    <row r="848" spans="1:17" s="33" customFormat="1" ht="15.75">
      <c r="A848" s="31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P848" s="32"/>
      <c r="Q848" s="32"/>
    </row>
    <row r="849" spans="1:17" s="33" customFormat="1" ht="15.75">
      <c r="A849" s="31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P849" s="32"/>
      <c r="Q849" s="32"/>
    </row>
    <row r="850" spans="1:17" s="33" customFormat="1" ht="15.75">
      <c r="A850" s="31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P850" s="32"/>
      <c r="Q850" s="32"/>
    </row>
    <row r="851" spans="1:17" s="33" customFormat="1" ht="15.75">
      <c r="A851" s="31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P851" s="32"/>
      <c r="Q851" s="32"/>
    </row>
    <row r="852" spans="1:17" s="33" customFormat="1" ht="15.75">
      <c r="A852" s="31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P852" s="32"/>
      <c r="Q852" s="32"/>
    </row>
    <row r="853" spans="1:17" s="33" customFormat="1" ht="15.75">
      <c r="A853" s="31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P853" s="32"/>
      <c r="Q853" s="32"/>
    </row>
    <row r="854" spans="1:17" s="33" customFormat="1" ht="15.75">
      <c r="A854" s="31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P854" s="32"/>
      <c r="Q854" s="32"/>
    </row>
    <row r="855" spans="1:17" s="33" customFormat="1" ht="15.75">
      <c r="A855" s="31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P855" s="32"/>
      <c r="Q855" s="32"/>
    </row>
    <row r="856" spans="1:17" s="33" customFormat="1" ht="15.75">
      <c r="A856" s="31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P856" s="32"/>
      <c r="Q856" s="32"/>
    </row>
    <row r="857" spans="1:17" s="33" customFormat="1" ht="15.75">
      <c r="A857" s="31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P857" s="32"/>
      <c r="Q857" s="32"/>
    </row>
    <row r="858" spans="1:17" s="33" customFormat="1" ht="15.75">
      <c r="A858" s="31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P858" s="32"/>
      <c r="Q858" s="32"/>
    </row>
    <row r="859" spans="1:17" s="33" customFormat="1" ht="15.75">
      <c r="A859" s="31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P859" s="32"/>
      <c r="Q859" s="32"/>
    </row>
    <row r="860" spans="1:17" s="33" customFormat="1" ht="15.75">
      <c r="A860" s="31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P860" s="32"/>
      <c r="Q860" s="32"/>
    </row>
    <row r="861" spans="1:17" s="33" customFormat="1" ht="15.75">
      <c r="A861" s="31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P861" s="32"/>
      <c r="Q861" s="32"/>
    </row>
    <row r="862" spans="1:17" s="33" customFormat="1" ht="15.75">
      <c r="A862" s="31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P862" s="32"/>
      <c r="Q862" s="32"/>
    </row>
    <row r="863" spans="1:17" s="33" customFormat="1" ht="15.75">
      <c r="A863" s="31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P863" s="32"/>
      <c r="Q863" s="32"/>
    </row>
    <row r="864" spans="1:17" s="33" customFormat="1" ht="15.75">
      <c r="A864" s="31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P864" s="32"/>
      <c r="Q864" s="32"/>
    </row>
    <row r="865" spans="1:17" s="33" customFormat="1" ht="15.75">
      <c r="A865" s="31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P865" s="32"/>
      <c r="Q865" s="32"/>
    </row>
    <row r="866" spans="1:17" s="33" customFormat="1" ht="15.75">
      <c r="A866" s="31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P866" s="32"/>
      <c r="Q866" s="32"/>
    </row>
    <row r="867" spans="1:17" s="33" customFormat="1" ht="15.75">
      <c r="A867" s="31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P867" s="32"/>
      <c r="Q867" s="32"/>
    </row>
    <row r="868" spans="1:17" s="33" customFormat="1" ht="15.75">
      <c r="A868" s="31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P868" s="32"/>
      <c r="Q868" s="32"/>
    </row>
    <row r="869" spans="1:17" s="33" customFormat="1" ht="15.75">
      <c r="A869" s="31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P869" s="32"/>
      <c r="Q869" s="32"/>
    </row>
    <row r="870" spans="1:17" s="33" customFormat="1" ht="15.75">
      <c r="A870" s="31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P870" s="32"/>
      <c r="Q870" s="32"/>
    </row>
    <row r="871" spans="1:17" s="33" customFormat="1" ht="15.75">
      <c r="A871" s="31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P871" s="32"/>
      <c r="Q871" s="32"/>
    </row>
    <row r="872" spans="1:17" s="33" customFormat="1" ht="15.75">
      <c r="A872" s="31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P872" s="32"/>
      <c r="Q872" s="32"/>
    </row>
    <row r="873" spans="1:17" s="33" customFormat="1" ht="15.75">
      <c r="A873" s="31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P873" s="32"/>
      <c r="Q873" s="32"/>
    </row>
    <row r="874" spans="1:17" s="33" customFormat="1" ht="15.75">
      <c r="A874" s="31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P874" s="32"/>
      <c r="Q874" s="32"/>
    </row>
    <row r="875" spans="1:17" s="33" customFormat="1" ht="15.75">
      <c r="A875" s="31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P875" s="32"/>
      <c r="Q875" s="32"/>
    </row>
    <row r="876" spans="1:17" s="33" customFormat="1" ht="15.75">
      <c r="A876" s="31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P876" s="32"/>
      <c r="Q876" s="32"/>
    </row>
    <row r="877" spans="1:17" s="33" customFormat="1" ht="15.75">
      <c r="A877" s="31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P877" s="32"/>
      <c r="Q877" s="32"/>
    </row>
    <row r="878" spans="1:17" s="33" customFormat="1" ht="15.75">
      <c r="A878" s="31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P878" s="32"/>
      <c r="Q878" s="32"/>
    </row>
    <row r="879" spans="1:17" s="33" customFormat="1" ht="15.75">
      <c r="A879" s="31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P879" s="32"/>
      <c r="Q879" s="32"/>
    </row>
    <row r="880" spans="1:17" s="33" customFormat="1" ht="15.75">
      <c r="A880" s="31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P880" s="32"/>
      <c r="Q880" s="32"/>
    </row>
    <row r="881" spans="1:17" s="33" customFormat="1" ht="15.75">
      <c r="A881" s="31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P881" s="32"/>
      <c r="Q881" s="32"/>
    </row>
    <row r="882" spans="1:17" s="33" customFormat="1" ht="15.75">
      <c r="A882" s="31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P882" s="32"/>
      <c r="Q882" s="32"/>
    </row>
    <row r="883" spans="1:17" s="33" customFormat="1" ht="15.75">
      <c r="A883" s="31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P883" s="32"/>
      <c r="Q883" s="32"/>
    </row>
    <row r="884" spans="1:17" s="33" customFormat="1" ht="15.75">
      <c r="A884" s="31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P884" s="32"/>
      <c r="Q884" s="32"/>
    </row>
    <row r="885" spans="1:17" s="33" customFormat="1" ht="15.75">
      <c r="A885" s="31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P885" s="32"/>
      <c r="Q885" s="32"/>
    </row>
    <row r="886" spans="1:17" s="33" customFormat="1" ht="15.75">
      <c r="A886" s="31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P886" s="32"/>
      <c r="Q886" s="32"/>
    </row>
    <row r="887" spans="1:17" s="33" customFormat="1" ht="15.75">
      <c r="A887" s="31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P887" s="32"/>
      <c r="Q887" s="32"/>
    </row>
    <row r="888" spans="1:17" s="33" customFormat="1" ht="15.75">
      <c r="A888" s="31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P888" s="32"/>
      <c r="Q888" s="32"/>
    </row>
    <row r="889" spans="1:17" s="33" customFormat="1" ht="15.75">
      <c r="A889" s="31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P889" s="32"/>
      <c r="Q889" s="32"/>
    </row>
    <row r="890" spans="1:17" s="33" customFormat="1" ht="15.75">
      <c r="A890" s="31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P890" s="32"/>
      <c r="Q890" s="32"/>
    </row>
    <row r="891" spans="1:17" s="33" customFormat="1" ht="15.75">
      <c r="A891" s="31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P891" s="32"/>
      <c r="Q891" s="32"/>
    </row>
    <row r="892" spans="1:17" s="33" customFormat="1" ht="15.75">
      <c r="A892" s="31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P892" s="32"/>
      <c r="Q892" s="32"/>
    </row>
    <row r="893" spans="1:17" s="33" customFormat="1" ht="15.75">
      <c r="A893" s="31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P893" s="32"/>
      <c r="Q893" s="32"/>
    </row>
    <row r="894" spans="1:17" s="33" customFormat="1" ht="15.75">
      <c r="A894" s="31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P894" s="32"/>
      <c r="Q894" s="32"/>
    </row>
    <row r="895" spans="1:17" s="33" customFormat="1" ht="15.75">
      <c r="A895" s="31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P895" s="32"/>
      <c r="Q895" s="32"/>
    </row>
    <row r="896" spans="1:17" s="33" customFormat="1" ht="15.75">
      <c r="A896" s="31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P896" s="32"/>
      <c r="Q896" s="32"/>
    </row>
    <row r="897" spans="1:17" s="33" customFormat="1" ht="15.7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P897" s="32"/>
      <c r="Q897" s="32"/>
    </row>
    <row r="898" spans="1:17" s="33" customFormat="1" ht="15.75">
      <c r="A898" s="31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P898" s="32"/>
      <c r="Q898" s="32"/>
    </row>
    <row r="899" spans="1:17" s="33" customFormat="1" ht="15.75">
      <c r="A899" s="31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P899" s="32"/>
      <c r="Q899" s="32"/>
    </row>
    <row r="900" spans="1:17" s="33" customFormat="1" ht="15.75">
      <c r="A900" s="31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P900" s="32"/>
      <c r="Q900" s="32"/>
    </row>
    <row r="901" spans="1:17" s="33" customFormat="1" ht="15.75">
      <c r="A901" s="31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P901" s="32"/>
      <c r="Q901" s="32"/>
    </row>
    <row r="902" spans="1:17" s="33" customFormat="1" ht="15.75">
      <c r="A902" s="31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P902" s="32"/>
      <c r="Q902" s="32"/>
    </row>
    <row r="903" spans="1:17" s="33" customFormat="1" ht="15.75">
      <c r="A903" s="31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P903" s="32"/>
      <c r="Q903" s="32"/>
    </row>
    <row r="904" spans="1:17" s="33" customFormat="1" ht="15.75">
      <c r="A904" s="31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P904" s="32"/>
      <c r="Q904" s="32"/>
    </row>
    <row r="905" spans="1:17" s="33" customFormat="1" ht="15.75">
      <c r="A905" s="31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P905" s="32"/>
      <c r="Q905" s="32"/>
    </row>
    <row r="906" spans="1:17" s="33" customFormat="1" ht="15.75">
      <c r="A906" s="31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P906" s="32"/>
      <c r="Q906" s="32"/>
    </row>
    <row r="907" spans="1:17" s="33" customFormat="1" ht="15.75">
      <c r="A907" s="31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P907" s="32"/>
      <c r="Q907" s="32"/>
    </row>
    <row r="908" spans="1:17" s="33" customFormat="1" ht="15.75">
      <c r="A908" s="31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P908" s="32"/>
      <c r="Q908" s="32"/>
    </row>
    <row r="909" spans="1:17" s="33" customFormat="1" ht="15.75">
      <c r="A909" s="31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P909" s="32"/>
      <c r="Q909" s="32"/>
    </row>
    <row r="910" spans="1:17" s="33" customFormat="1" ht="15.75">
      <c r="A910" s="31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P910" s="32"/>
      <c r="Q910" s="32"/>
    </row>
    <row r="911" spans="1:17" s="33" customFormat="1" ht="15.75">
      <c r="A911" s="31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P911" s="32"/>
      <c r="Q911" s="32"/>
    </row>
    <row r="912" spans="1:17" s="33" customFormat="1" ht="15.75">
      <c r="A912" s="31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P912" s="32"/>
      <c r="Q912" s="32"/>
    </row>
    <row r="913" spans="1:17" s="33" customFormat="1" ht="15.75">
      <c r="A913" s="31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P913" s="32"/>
      <c r="Q913" s="32"/>
    </row>
    <row r="914" spans="1:17" s="33" customFormat="1" ht="15.75">
      <c r="A914" s="31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P914" s="32"/>
      <c r="Q914" s="32"/>
    </row>
    <row r="915" spans="1:17" s="33" customFormat="1" ht="15.75">
      <c r="A915" s="31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P915" s="32"/>
      <c r="Q915" s="32"/>
    </row>
    <row r="916" spans="1:17" s="33" customFormat="1" ht="15.75">
      <c r="A916" s="31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P916" s="32"/>
      <c r="Q916" s="32"/>
    </row>
    <row r="917" spans="1:17" s="33" customFormat="1" ht="15.75">
      <c r="A917" s="31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P917" s="32"/>
      <c r="Q917" s="32"/>
    </row>
    <row r="918" spans="1:17" s="33" customFormat="1" ht="15.75">
      <c r="A918" s="31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P918" s="32"/>
      <c r="Q918" s="32"/>
    </row>
    <row r="919" spans="1:17" s="33" customFormat="1" ht="15.75">
      <c r="A919" s="31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P919" s="32"/>
      <c r="Q919" s="32"/>
    </row>
    <row r="920" spans="1:17" s="33" customFormat="1" ht="15.75">
      <c r="A920" s="31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P920" s="32"/>
      <c r="Q920" s="32"/>
    </row>
    <row r="921" spans="1:17" s="33" customFormat="1" ht="15.75">
      <c r="A921" s="31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P921" s="32"/>
      <c r="Q921" s="32"/>
    </row>
    <row r="922" spans="1:17" s="33" customFormat="1" ht="15.75">
      <c r="A922" s="31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P922" s="32"/>
      <c r="Q922" s="32"/>
    </row>
    <row r="923" spans="1:17" s="33" customFormat="1" ht="15.75">
      <c r="A923" s="31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P923" s="32"/>
      <c r="Q923" s="32"/>
    </row>
    <row r="924" spans="1:17" s="33" customFormat="1" ht="15.75">
      <c r="A924" s="31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P924" s="32"/>
      <c r="Q924" s="32"/>
    </row>
    <row r="925" spans="1:17" s="33" customFormat="1" ht="15.75">
      <c r="A925" s="31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P925" s="32"/>
      <c r="Q925" s="32"/>
    </row>
    <row r="926" spans="1:17" s="33" customFormat="1" ht="15.75">
      <c r="A926" s="31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P926" s="32"/>
      <c r="Q926" s="32"/>
    </row>
    <row r="927" spans="1:17" s="33" customFormat="1" ht="15.75">
      <c r="A927" s="31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P927" s="32"/>
      <c r="Q927" s="32"/>
    </row>
    <row r="928" spans="1:17" s="33" customFormat="1" ht="15.75">
      <c r="A928" s="31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P928" s="32"/>
      <c r="Q928" s="32"/>
    </row>
    <row r="929" spans="1:17" s="33" customFormat="1" ht="15.75">
      <c r="A929" s="31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P929" s="32"/>
      <c r="Q929" s="32"/>
    </row>
    <row r="930" spans="1:17" s="33" customFormat="1" ht="15.75">
      <c r="A930" s="31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P930" s="32"/>
      <c r="Q930" s="32"/>
    </row>
    <row r="931" spans="1:17" s="33" customFormat="1" ht="15.75">
      <c r="A931" s="31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P931" s="32"/>
      <c r="Q931" s="32"/>
    </row>
    <row r="932" spans="1:17" s="33" customFormat="1" ht="15.75">
      <c r="A932" s="31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P932" s="32"/>
      <c r="Q932" s="32"/>
    </row>
    <row r="933" spans="1:17" s="33" customFormat="1" ht="15.75">
      <c r="A933" s="31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P933" s="32"/>
      <c r="Q933" s="32"/>
    </row>
    <row r="934" spans="1:17" s="33" customFormat="1" ht="15.75">
      <c r="A934" s="31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P934" s="32"/>
      <c r="Q934" s="32"/>
    </row>
    <row r="935" spans="1:17" s="33" customFormat="1" ht="15.75">
      <c r="A935" s="31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P935" s="32"/>
      <c r="Q935" s="32"/>
    </row>
    <row r="936" spans="1:17" s="33" customFormat="1" ht="15.75">
      <c r="A936" s="31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P936" s="32"/>
      <c r="Q936" s="32"/>
    </row>
    <row r="937" spans="1:17" s="33" customFormat="1" ht="15.75">
      <c r="A937" s="31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P937" s="32"/>
      <c r="Q937" s="32"/>
    </row>
    <row r="938" spans="1:17" s="33" customFormat="1" ht="15.75">
      <c r="A938" s="31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P938" s="32"/>
      <c r="Q938" s="32"/>
    </row>
    <row r="939" spans="1:17" s="33" customFormat="1" ht="15.75">
      <c r="A939" s="31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P939" s="32"/>
      <c r="Q939" s="32"/>
    </row>
    <row r="940" spans="1:17" s="33" customFormat="1" ht="15.75">
      <c r="A940" s="31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P940" s="32"/>
      <c r="Q940" s="32"/>
    </row>
    <row r="941" spans="1:17" s="33" customFormat="1" ht="15.75">
      <c r="A941" s="31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P941" s="32"/>
      <c r="Q941" s="32"/>
    </row>
    <row r="942" spans="1:17" s="33" customFormat="1" ht="15.75">
      <c r="A942" s="31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P942" s="32"/>
      <c r="Q942" s="32"/>
    </row>
    <row r="943" spans="1:17" s="33" customFormat="1" ht="15.75">
      <c r="A943" s="31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P943" s="32"/>
      <c r="Q943" s="32"/>
    </row>
    <row r="944" spans="1:17" s="33" customFormat="1" ht="15.75">
      <c r="A944" s="31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P944" s="32"/>
      <c r="Q944" s="32"/>
    </row>
    <row r="945" spans="1:17" s="33" customFormat="1" ht="15.75">
      <c r="A945" s="31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P945" s="32"/>
      <c r="Q945" s="32"/>
    </row>
    <row r="946" spans="1:17" s="33" customFormat="1" ht="15.75">
      <c r="A946" s="31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P946" s="32"/>
      <c r="Q946" s="32"/>
    </row>
    <row r="947" spans="1:17" s="33" customFormat="1" ht="15.75">
      <c r="A947" s="31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P947" s="32"/>
      <c r="Q947" s="32"/>
    </row>
    <row r="948" spans="1:17" s="33" customFormat="1" ht="15.75">
      <c r="A948" s="31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P948" s="32"/>
      <c r="Q948" s="32"/>
    </row>
    <row r="949" spans="1:17" s="33" customFormat="1" ht="15.75">
      <c r="A949" s="31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P949" s="32"/>
      <c r="Q949" s="32"/>
    </row>
    <row r="950" spans="1:17" s="33" customFormat="1" ht="15.75">
      <c r="A950" s="31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P950" s="32"/>
      <c r="Q950" s="32"/>
    </row>
    <row r="951" spans="1:17" s="33" customFormat="1" ht="15.75">
      <c r="A951" s="31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P951" s="32"/>
      <c r="Q951" s="32"/>
    </row>
    <row r="952" spans="1:17" s="33" customFormat="1" ht="15.75">
      <c r="A952" s="31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P952" s="32"/>
      <c r="Q952" s="32"/>
    </row>
    <row r="953" spans="1:17" s="33" customFormat="1" ht="15.75">
      <c r="A953" s="31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P953" s="32"/>
      <c r="Q953" s="32"/>
    </row>
    <row r="954" spans="1:17" s="33" customFormat="1" ht="15.75">
      <c r="A954" s="31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P954" s="32"/>
      <c r="Q954" s="32"/>
    </row>
    <row r="955" spans="1:17" s="33" customFormat="1" ht="15.75">
      <c r="A955" s="31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P955" s="32"/>
      <c r="Q955" s="32"/>
    </row>
    <row r="956" spans="1:17" s="33" customFormat="1" ht="15.75">
      <c r="A956" s="31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P956" s="32"/>
      <c r="Q956" s="32"/>
    </row>
    <row r="957" spans="1:17" s="33" customFormat="1" ht="15.75">
      <c r="A957" s="31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P957" s="32"/>
      <c r="Q957" s="32"/>
    </row>
    <row r="958" spans="1:17" s="33" customFormat="1" ht="15.75">
      <c r="A958" s="31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P958" s="32"/>
      <c r="Q958" s="32"/>
    </row>
    <row r="959" spans="1:17" s="33" customFormat="1" ht="15.75">
      <c r="A959" s="31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P959" s="32"/>
      <c r="Q959" s="32"/>
    </row>
    <row r="960" spans="1:17" s="33" customFormat="1" ht="15.75">
      <c r="A960" s="31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P960" s="32"/>
      <c r="Q960" s="32"/>
    </row>
    <row r="961" spans="1:17" s="33" customFormat="1" ht="15.75">
      <c r="A961" s="31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P961" s="32"/>
      <c r="Q961" s="32"/>
    </row>
    <row r="962" spans="1:17" s="33" customFormat="1" ht="15.75">
      <c r="A962" s="31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P962" s="32"/>
      <c r="Q962" s="32"/>
    </row>
    <row r="963" spans="1:17" s="33" customFormat="1" ht="15.75">
      <c r="A963" s="31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P963" s="32"/>
      <c r="Q963" s="32"/>
    </row>
    <row r="964" spans="1:17" s="33" customFormat="1" ht="15.75">
      <c r="A964" s="31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P964" s="32"/>
      <c r="Q964" s="32"/>
    </row>
    <row r="965" spans="1:17" s="33" customFormat="1" ht="15.75">
      <c r="A965" s="31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P965" s="32"/>
      <c r="Q965" s="32"/>
    </row>
    <row r="966" spans="1:17" s="33" customFormat="1" ht="15.75">
      <c r="A966" s="31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P966" s="32"/>
      <c r="Q966" s="32"/>
    </row>
    <row r="967" spans="1:17" s="33" customFormat="1" ht="15.75">
      <c r="A967" s="31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P967" s="32"/>
      <c r="Q967" s="32"/>
    </row>
    <row r="968" spans="1:17" s="33" customFormat="1" ht="15.75">
      <c r="A968" s="31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P968" s="32"/>
      <c r="Q968" s="32"/>
    </row>
    <row r="969" spans="1:17" s="33" customFormat="1" ht="15.75">
      <c r="A969" s="31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P969" s="32"/>
      <c r="Q969" s="32"/>
    </row>
    <row r="970" spans="1:17" s="33" customFormat="1" ht="15.75">
      <c r="A970" s="31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P970" s="32"/>
      <c r="Q970" s="32"/>
    </row>
    <row r="971" spans="1:17" s="33" customFormat="1" ht="15.75">
      <c r="A971" s="31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P971" s="32"/>
      <c r="Q971" s="32"/>
    </row>
    <row r="972" spans="1:17" s="33" customFormat="1" ht="15.75">
      <c r="A972" s="31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P972" s="32"/>
      <c r="Q972" s="32"/>
    </row>
    <row r="973" spans="1:17" s="33" customFormat="1" ht="15.75">
      <c r="A973" s="31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P973" s="32"/>
      <c r="Q973" s="32"/>
    </row>
    <row r="974" spans="1:17" s="33" customFormat="1" ht="15.75">
      <c r="A974" s="31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P974" s="32"/>
      <c r="Q974" s="32"/>
    </row>
    <row r="975" spans="1:17" s="33" customFormat="1" ht="15.75">
      <c r="A975" s="31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P975" s="32"/>
      <c r="Q975" s="32"/>
    </row>
    <row r="976" spans="1:17" s="33" customFormat="1" ht="15.75">
      <c r="A976" s="31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P976" s="32"/>
      <c r="Q976" s="32"/>
    </row>
    <row r="977" spans="1:17" s="33" customFormat="1" ht="15.75">
      <c r="A977" s="31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P977" s="32"/>
      <c r="Q977" s="32"/>
    </row>
    <row r="978" spans="1:17" s="33" customFormat="1" ht="15.75">
      <c r="A978" s="31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P978" s="32"/>
      <c r="Q978" s="32"/>
    </row>
    <row r="979" spans="1:17" s="33" customFormat="1" ht="15.75">
      <c r="A979" s="31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P979" s="32"/>
      <c r="Q979" s="32"/>
    </row>
    <row r="980" spans="1:17" s="33" customFormat="1" ht="15.75">
      <c r="A980" s="31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P980" s="32"/>
      <c r="Q980" s="32"/>
    </row>
    <row r="981" spans="1:17" s="33" customFormat="1" ht="15.75">
      <c r="A981" s="31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P981" s="32"/>
      <c r="Q981" s="32"/>
    </row>
    <row r="982" spans="1:17" s="33" customFormat="1" ht="15.75">
      <c r="A982" s="31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P982" s="32"/>
      <c r="Q982" s="32"/>
    </row>
    <row r="983" spans="1:17" s="33" customFormat="1" ht="15.75">
      <c r="A983" s="31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P983" s="32"/>
      <c r="Q983" s="32"/>
    </row>
    <row r="984" spans="1:17" s="33" customFormat="1" ht="15.75">
      <c r="A984" s="31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P984" s="32"/>
      <c r="Q984" s="32"/>
    </row>
    <row r="985" spans="1:17" s="33" customFormat="1" ht="15.75">
      <c r="A985" s="31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P985" s="32"/>
      <c r="Q985" s="32"/>
    </row>
    <row r="986" spans="1:17" s="33" customFormat="1" ht="15.75">
      <c r="A986" s="31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P986" s="32"/>
      <c r="Q986" s="32"/>
    </row>
    <row r="987" spans="1:17" s="33" customFormat="1" ht="15.75">
      <c r="A987" s="31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P987" s="32"/>
      <c r="Q987" s="32"/>
    </row>
    <row r="988" spans="1:17" s="33" customFormat="1" ht="15.75">
      <c r="A988" s="31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P988" s="32"/>
      <c r="Q988" s="32"/>
    </row>
    <row r="989" spans="1:17" s="33" customFormat="1" ht="15.75">
      <c r="A989" s="31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P989" s="32"/>
      <c r="Q989" s="32"/>
    </row>
    <row r="990" spans="1:17" s="33" customFormat="1" ht="15.75">
      <c r="A990" s="31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P990" s="32"/>
      <c r="Q990" s="32"/>
    </row>
    <row r="991" spans="1:17" s="33" customFormat="1" ht="15.75">
      <c r="A991" s="31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P991" s="32"/>
      <c r="Q991" s="32"/>
    </row>
    <row r="992" spans="1:17" s="33" customFormat="1" ht="15.75">
      <c r="A992" s="31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P992" s="32"/>
      <c r="Q992" s="32"/>
    </row>
    <row r="993" spans="1:17" s="33" customFormat="1" ht="15.75">
      <c r="A993" s="31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P993" s="32"/>
      <c r="Q993" s="32"/>
    </row>
    <row r="994" spans="1:17" s="33" customFormat="1" ht="15.75">
      <c r="A994" s="31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P994" s="32"/>
      <c r="Q994" s="32"/>
    </row>
    <row r="995" spans="1:17" s="33" customFormat="1" ht="15.75">
      <c r="A995" s="31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P995" s="32"/>
      <c r="Q995" s="32"/>
    </row>
    <row r="996" spans="1:17" s="33" customFormat="1" ht="15.75">
      <c r="A996" s="31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P996" s="32"/>
      <c r="Q996" s="32"/>
    </row>
    <row r="997" spans="1:17" s="33" customFormat="1" ht="15.75">
      <c r="A997" s="31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P997" s="32"/>
      <c r="Q997" s="32"/>
    </row>
    <row r="998" spans="1:17" s="33" customFormat="1" ht="15.75">
      <c r="A998" s="31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P998" s="32"/>
      <c r="Q998" s="32"/>
    </row>
    <row r="999" spans="1:17" s="33" customFormat="1" ht="15.75">
      <c r="A999" s="31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P999" s="32"/>
      <c r="Q999" s="32"/>
    </row>
    <row r="1000" spans="1:17" s="33" customFormat="1" ht="15.75">
      <c r="A1000" s="31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P1000" s="32"/>
      <c r="Q1000" s="32"/>
    </row>
    <row r="1001" spans="1:17" s="33" customFormat="1" ht="15.75">
      <c r="A1001" s="31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P1001" s="32"/>
      <c r="Q1001" s="32"/>
    </row>
    <row r="1002" spans="1:17" s="33" customFormat="1" ht="15.75">
      <c r="A1002" s="31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P1002" s="32"/>
      <c r="Q1002" s="32"/>
    </row>
    <row r="1003" spans="1:17" s="33" customFormat="1" ht="15.75">
      <c r="A1003" s="31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P1003" s="32"/>
      <c r="Q1003" s="32"/>
    </row>
    <row r="1004" spans="1:17" s="33" customFormat="1" ht="15.75">
      <c r="A1004" s="31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P1004" s="32"/>
      <c r="Q1004" s="32"/>
    </row>
    <row r="1005" spans="1:17" s="33" customFormat="1" ht="15.75">
      <c r="A1005" s="31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P1005" s="32"/>
      <c r="Q1005" s="32"/>
    </row>
    <row r="1006" spans="1:17" s="33" customFormat="1" ht="15.75">
      <c r="A1006" s="31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P1006" s="32"/>
      <c r="Q1006" s="32"/>
    </row>
    <row r="1007" spans="1:17" s="33" customFormat="1" ht="15.75">
      <c r="A1007" s="31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P1007" s="32"/>
      <c r="Q1007" s="32"/>
    </row>
    <row r="1008" spans="1:17" s="33" customFormat="1" ht="15.75">
      <c r="A1008" s="31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P1008" s="32"/>
      <c r="Q1008" s="32"/>
    </row>
    <row r="1009" spans="1:17" s="33" customFormat="1" ht="15.75">
      <c r="A1009" s="31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P1009" s="32"/>
      <c r="Q1009" s="32"/>
    </row>
    <row r="1010" spans="1:17" s="33" customFormat="1" ht="15.75">
      <c r="A1010" s="31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P1010" s="32"/>
      <c r="Q1010" s="32"/>
    </row>
    <row r="1011" spans="1:17" s="33" customFormat="1" ht="15.75">
      <c r="A1011" s="31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P1011" s="32"/>
      <c r="Q1011" s="32"/>
    </row>
    <row r="1012" spans="1:17" s="33" customFormat="1" ht="15.75">
      <c r="A1012" s="31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P1012" s="32"/>
      <c r="Q1012" s="32"/>
    </row>
    <row r="1013" spans="1:17" s="33" customFormat="1" ht="15.75">
      <c r="A1013" s="31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P1013" s="32"/>
      <c r="Q1013" s="32"/>
    </row>
    <row r="1014" spans="1:17" s="33" customFormat="1" ht="15.75">
      <c r="A1014" s="31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P1014" s="32"/>
      <c r="Q1014" s="32"/>
    </row>
    <row r="1015" spans="1:17" s="33" customFormat="1" ht="15.75">
      <c r="A1015" s="31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P1015" s="32"/>
      <c r="Q1015" s="32"/>
    </row>
    <row r="1016" spans="1:17" s="33" customFormat="1" ht="15.75">
      <c r="A1016" s="31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P1016" s="32"/>
      <c r="Q1016" s="32"/>
    </row>
    <row r="1017" spans="1:17" s="33" customFormat="1" ht="15.75">
      <c r="A1017" s="31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P1017" s="32"/>
      <c r="Q1017" s="32"/>
    </row>
    <row r="1018" spans="1:17" s="33" customFormat="1" ht="15.75">
      <c r="A1018" s="31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P1018" s="32"/>
      <c r="Q1018" s="32"/>
    </row>
    <row r="1019" spans="1:17" s="33" customFormat="1" ht="15.75">
      <c r="A1019" s="31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P1019" s="32"/>
      <c r="Q1019" s="32"/>
    </row>
    <row r="1020" spans="1:17" s="33" customFormat="1" ht="15.75">
      <c r="A1020" s="31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P1020" s="32"/>
      <c r="Q1020" s="32"/>
    </row>
    <row r="1021" spans="1:17" s="33" customFormat="1" ht="15.75">
      <c r="A1021" s="31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P1021" s="32"/>
      <c r="Q1021" s="32"/>
    </row>
    <row r="1022" spans="1:17" s="33" customFormat="1" ht="15.75">
      <c r="A1022" s="31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P1022" s="32"/>
      <c r="Q1022" s="32"/>
    </row>
    <row r="1023" spans="1:17" s="33" customFormat="1" ht="15.75">
      <c r="A1023" s="31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P1023" s="32"/>
      <c r="Q1023" s="32"/>
    </row>
    <row r="1024" spans="1:17" s="33" customFormat="1" ht="15.75">
      <c r="A1024" s="31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P1024" s="32"/>
      <c r="Q1024" s="32"/>
    </row>
    <row r="1025" spans="1:17" s="33" customFormat="1" ht="15.75">
      <c r="A1025" s="31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P1025" s="32"/>
      <c r="Q1025" s="32"/>
    </row>
    <row r="1026" spans="1:17" s="33" customFormat="1" ht="15.75">
      <c r="A1026" s="31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P1026" s="32"/>
      <c r="Q1026" s="32"/>
    </row>
    <row r="1027" spans="1:17" s="33" customFormat="1" ht="15.75">
      <c r="A1027" s="31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P1027" s="32"/>
      <c r="Q1027" s="32"/>
    </row>
    <row r="1028" spans="1:17" s="33" customFormat="1" ht="15.75">
      <c r="A1028" s="31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P1028" s="32"/>
      <c r="Q1028" s="32"/>
    </row>
    <row r="1029" spans="1:17" s="33" customFormat="1" ht="15.75">
      <c r="A1029" s="31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P1029" s="32"/>
      <c r="Q1029" s="32"/>
    </row>
    <row r="1030" spans="1:17" s="33" customFormat="1" ht="15.75">
      <c r="A1030" s="31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P1030" s="32"/>
      <c r="Q1030" s="32"/>
    </row>
    <row r="1031" spans="1:17" s="33" customFormat="1" ht="15.75">
      <c r="A1031" s="31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P1031" s="32"/>
      <c r="Q1031" s="32"/>
    </row>
    <row r="1032" spans="1:17" s="33" customFormat="1" ht="15.75">
      <c r="A1032" s="31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P1032" s="32"/>
      <c r="Q1032" s="32"/>
    </row>
    <row r="1033" spans="1:17" s="33" customFormat="1" ht="15.75">
      <c r="A1033" s="31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P1033" s="32"/>
      <c r="Q1033" s="32"/>
    </row>
    <row r="1034" spans="1:17" s="33" customFormat="1" ht="15.75">
      <c r="A1034" s="31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P1034" s="32"/>
      <c r="Q1034" s="32"/>
    </row>
    <row r="1035" spans="1:17" s="33" customFormat="1" ht="15.75">
      <c r="A1035" s="31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P1035" s="32"/>
      <c r="Q1035" s="32"/>
    </row>
    <row r="1036" spans="1:17" s="33" customFormat="1" ht="15.75">
      <c r="A1036" s="31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P1036" s="32"/>
      <c r="Q1036" s="32"/>
    </row>
    <row r="1037" spans="1:17" s="33" customFormat="1" ht="15.75">
      <c r="A1037" s="31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P1037" s="32"/>
      <c r="Q1037" s="32"/>
    </row>
    <row r="1038" spans="1:17" s="33" customFormat="1" ht="15.75">
      <c r="A1038" s="31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P1038" s="32"/>
      <c r="Q1038" s="32"/>
    </row>
    <row r="1039" spans="1:17" s="33" customFormat="1" ht="15.75">
      <c r="A1039" s="31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P1039" s="32"/>
      <c r="Q1039" s="32"/>
    </row>
    <row r="1040" spans="1:17" s="33" customFormat="1" ht="15.75">
      <c r="A1040" s="31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P1040" s="32"/>
      <c r="Q1040" s="32"/>
    </row>
    <row r="1041" spans="1:17" s="33" customFormat="1" ht="15.75">
      <c r="A1041" s="31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P1041" s="32"/>
      <c r="Q1041" s="32"/>
    </row>
    <row r="1042" spans="1:17" s="33" customFormat="1" ht="15.75">
      <c r="A1042" s="31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P1042" s="32"/>
      <c r="Q1042" s="32"/>
    </row>
    <row r="1043" spans="1:17" s="33" customFormat="1" ht="15.75">
      <c r="A1043" s="31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P1043" s="32"/>
      <c r="Q1043" s="32"/>
    </row>
    <row r="1044" spans="1:17" s="33" customFormat="1" ht="15.75">
      <c r="A1044" s="31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P1044" s="32"/>
      <c r="Q1044" s="32"/>
    </row>
    <row r="1045" spans="1:17" s="33" customFormat="1" ht="15.75">
      <c r="A1045" s="31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P1045" s="32"/>
      <c r="Q1045" s="32"/>
    </row>
    <row r="1046" spans="1:17" s="33" customFormat="1" ht="15.75">
      <c r="A1046" s="31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P1046" s="32"/>
      <c r="Q1046" s="32"/>
    </row>
    <row r="1047" spans="1:17" s="33" customFormat="1" ht="15.75">
      <c r="A1047" s="31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P1047" s="32"/>
      <c r="Q1047" s="32"/>
    </row>
    <row r="1048" spans="1:17" s="33" customFormat="1" ht="15.75">
      <c r="A1048" s="31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P1048" s="32"/>
      <c r="Q1048" s="32"/>
    </row>
    <row r="1049" spans="1:17" s="33" customFormat="1" ht="15.75">
      <c r="A1049" s="31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P1049" s="32"/>
      <c r="Q1049" s="32"/>
    </row>
    <row r="1050" spans="1:17" s="33" customFormat="1" ht="15.75">
      <c r="A1050" s="31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P1050" s="32"/>
      <c r="Q1050" s="32"/>
    </row>
    <row r="1051" spans="1:17" s="33" customFormat="1" ht="15.75">
      <c r="A1051" s="31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P1051" s="32"/>
      <c r="Q1051" s="32"/>
    </row>
    <row r="1052" spans="1:17" s="33" customFormat="1" ht="15.75">
      <c r="A1052" s="31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P1052" s="32"/>
      <c r="Q1052" s="32"/>
    </row>
    <row r="1053" spans="1:17" s="33" customFormat="1" ht="15.75">
      <c r="A1053" s="31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P1053" s="32"/>
      <c r="Q1053" s="32"/>
    </row>
    <row r="1054" spans="1:17" s="33" customFormat="1" ht="15.75">
      <c r="A1054" s="31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P1054" s="32"/>
      <c r="Q1054" s="32"/>
    </row>
    <row r="1055" spans="1:17" s="33" customFormat="1" ht="15.75">
      <c r="A1055" s="31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P1055" s="32"/>
      <c r="Q1055" s="32"/>
    </row>
    <row r="1056" spans="1:17" s="33" customFormat="1" ht="15.75">
      <c r="A1056" s="31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P1056" s="32"/>
      <c r="Q1056" s="32"/>
    </row>
    <row r="1057" spans="1:17" s="33" customFormat="1" ht="15.75">
      <c r="A1057" s="31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P1057" s="32"/>
      <c r="Q1057" s="32"/>
    </row>
    <row r="1058" spans="1:17" s="33" customFormat="1" ht="15.75">
      <c r="A1058" s="31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P1058" s="32"/>
      <c r="Q1058" s="32"/>
    </row>
    <row r="1059" spans="1:17" s="33" customFormat="1" ht="15.75">
      <c r="A1059" s="31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P1059" s="32"/>
      <c r="Q1059" s="32"/>
    </row>
    <row r="1060" spans="1:17" s="33" customFormat="1" ht="15.75">
      <c r="A1060" s="31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P1060" s="32"/>
      <c r="Q1060" s="32"/>
    </row>
    <row r="1061" spans="1:17" s="33" customFormat="1" ht="15.75">
      <c r="A1061" s="31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P1061" s="32"/>
      <c r="Q1061" s="32"/>
    </row>
    <row r="1062" spans="1:17" s="33" customFormat="1" ht="15.75">
      <c r="A1062" s="31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P1062" s="32"/>
      <c r="Q1062" s="32"/>
    </row>
    <row r="1063" spans="1:17" s="33" customFormat="1" ht="15.75">
      <c r="A1063" s="31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P1063" s="32"/>
      <c r="Q1063" s="32"/>
    </row>
    <row r="1064" spans="1:17" s="33" customFormat="1" ht="15.75">
      <c r="A1064" s="31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P1064" s="32"/>
      <c r="Q1064" s="32"/>
    </row>
    <row r="1065" spans="1:17" s="33" customFormat="1" ht="15.75">
      <c r="A1065" s="31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P1065" s="32"/>
      <c r="Q1065" s="32"/>
    </row>
    <row r="1066" spans="1:17" s="33" customFormat="1" ht="15.75">
      <c r="A1066" s="31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P1066" s="32"/>
      <c r="Q1066" s="32"/>
    </row>
    <row r="1067" spans="1:17" s="33" customFormat="1" ht="15.75">
      <c r="A1067" s="31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P1067" s="32"/>
      <c r="Q1067" s="32"/>
    </row>
    <row r="1068" spans="1:17" s="33" customFormat="1" ht="15.75">
      <c r="A1068" s="31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P1068" s="32"/>
      <c r="Q1068" s="32"/>
    </row>
    <row r="1069" spans="1:17" s="33" customFormat="1" ht="15.75">
      <c r="A1069" s="31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P1069" s="32"/>
      <c r="Q1069" s="32"/>
    </row>
    <row r="1070" spans="1:17" s="33" customFormat="1" ht="15.75">
      <c r="A1070" s="31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P1070" s="32"/>
      <c r="Q1070" s="32"/>
    </row>
    <row r="1071" spans="1:17" s="33" customFormat="1" ht="15.75">
      <c r="A1071" s="31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P1071" s="32"/>
      <c r="Q1071" s="32"/>
    </row>
    <row r="1072" spans="1:17" s="33" customFormat="1" ht="15.75">
      <c r="A1072" s="31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P1072" s="32"/>
      <c r="Q1072" s="32"/>
    </row>
    <row r="1073" spans="1:17" s="33" customFormat="1" ht="15.75">
      <c r="A1073" s="31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P1073" s="32"/>
      <c r="Q1073" s="32"/>
    </row>
    <row r="1074" spans="1:17" s="33" customFormat="1" ht="15.75">
      <c r="A1074" s="31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P1074" s="32"/>
      <c r="Q1074" s="32"/>
    </row>
    <row r="1075" spans="1:17" s="33" customFormat="1" ht="15.75">
      <c r="A1075" s="31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P1075" s="32"/>
      <c r="Q1075" s="32"/>
    </row>
    <row r="1076" spans="1:17" s="33" customFormat="1" ht="15.75">
      <c r="A1076" s="31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P1076" s="32"/>
      <c r="Q1076" s="32"/>
    </row>
    <row r="1077" spans="1:17" s="33" customFormat="1" ht="15.75">
      <c r="A1077" s="31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P1077" s="32"/>
      <c r="Q1077" s="32"/>
    </row>
    <row r="1078" spans="1:17" s="33" customFormat="1" ht="15.75">
      <c r="A1078" s="31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P1078" s="32"/>
      <c r="Q1078" s="32"/>
    </row>
    <row r="1079" spans="1:17" s="33" customFormat="1" ht="15.75">
      <c r="A1079" s="31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P1079" s="32"/>
      <c r="Q1079" s="32"/>
    </row>
    <row r="1080" spans="1:17" s="33" customFormat="1" ht="15.75">
      <c r="A1080" s="31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P1080" s="32"/>
      <c r="Q1080" s="32"/>
    </row>
    <row r="1081" spans="1:17" s="33" customFormat="1" ht="15.75">
      <c r="A1081" s="31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P1081" s="32"/>
      <c r="Q1081" s="32"/>
    </row>
    <row r="1082" spans="1:17" s="33" customFormat="1" ht="15.75">
      <c r="A1082" s="31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P1082" s="32"/>
      <c r="Q1082" s="32"/>
    </row>
    <row r="1083" spans="1:17" s="33" customFormat="1" ht="15.75">
      <c r="A1083" s="31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P1083" s="32"/>
      <c r="Q1083" s="32"/>
    </row>
    <row r="1084" spans="1:17" s="33" customFormat="1" ht="15.75">
      <c r="A1084" s="31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P1084" s="32"/>
      <c r="Q1084" s="32"/>
    </row>
    <row r="1085" spans="1:17" s="33" customFormat="1" ht="15.75">
      <c r="A1085" s="31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P1085" s="32"/>
      <c r="Q1085" s="32"/>
    </row>
    <row r="1086" spans="1:17" s="33" customFormat="1" ht="15.75">
      <c r="A1086" s="31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P1086" s="32"/>
      <c r="Q1086" s="32"/>
    </row>
    <row r="1087" spans="1:17" s="33" customFormat="1" ht="15.75">
      <c r="A1087" s="31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P1087" s="32"/>
      <c r="Q1087" s="32"/>
    </row>
    <row r="1088" spans="1:17" s="33" customFormat="1" ht="15.75">
      <c r="A1088" s="31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P1088" s="32"/>
      <c r="Q1088" s="32"/>
    </row>
    <row r="1089" spans="1:17" s="33" customFormat="1" ht="15.75">
      <c r="A1089" s="31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P1089" s="32"/>
      <c r="Q1089" s="32"/>
    </row>
    <row r="1090" spans="1:17" s="33" customFormat="1" ht="15.75">
      <c r="A1090" s="31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P1090" s="32"/>
      <c r="Q1090" s="32"/>
    </row>
    <row r="1091" spans="1:17" s="33" customFormat="1" ht="15.75">
      <c r="A1091" s="31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P1091" s="32"/>
      <c r="Q1091" s="32"/>
    </row>
    <row r="1092" spans="1:17" s="33" customFormat="1" ht="15.75">
      <c r="A1092" s="31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P1092" s="32"/>
      <c r="Q1092" s="32"/>
    </row>
    <row r="1093" spans="1:17" s="33" customFormat="1" ht="15.75">
      <c r="A1093" s="31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P1093" s="32"/>
      <c r="Q1093" s="32"/>
    </row>
    <row r="1094" spans="1:17" s="33" customFormat="1" ht="15.75">
      <c r="A1094" s="31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P1094" s="32"/>
      <c r="Q1094" s="32"/>
    </row>
    <row r="1095" spans="1:17" s="33" customFormat="1" ht="15.75">
      <c r="A1095" s="31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P1095" s="32"/>
      <c r="Q1095" s="32"/>
    </row>
    <row r="1096" spans="1:17" s="33" customFormat="1" ht="15.75">
      <c r="A1096" s="31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P1096" s="32"/>
      <c r="Q1096" s="32"/>
    </row>
    <row r="1097" spans="1:17" s="33" customFormat="1" ht="15.75">
      <c r="A1097" s="31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P1097" s="32"/>
      <c r="Q1097" s="32"/>
    </row>
    <row r="1098" spans="1:17" s="33" customFormat="1" ht="15.75">
      <c r="A1098" s="31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P1098" s="32"/>
      <c r="Q1098" s="32"/>
    </row>
    <row r="1099" spans="1:17" s="33" customFormat="1" ht="15.75">
      <c r="A1099" s="31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P1099" s="32"/>
      <c r="Q1099" s="32"/>
    </row>
    <row r="1100" spans="1:17" s="33" customFormat="1" ht="15.75">
      <c r="A1100" s="31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P1100" s="32"/>
      <c r="Q1100" s="32"/>
    </row>
    <row r="1101" spans="1:17" s="33" customFormat="1" ht="15.75">
      <c r="A1101" s="31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P1101" s="32"/>
      <c r="Q1101" s="32"/>
    </row>
    <row r="1102" spans="1:17" s="33" customFormat="1" ht="15.75">
      <c r="A1102" s="31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P1102" s="32"/>
      <c r="Q1102" s="32"/>
    </row>
    <row r="1103" spans="1:17" s="33" customFormat="1" ht="15.75">
      <c r="A1103" s="31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P1103" s="32"/>
      <c r="Q1103" s="32"/>
    </row>
    <row r="1104" spans="1:17" s="33" customFormat="1" ht="15.75">
      <c r="A1104" s="31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P1104" s="32"/>
      <c r="Q1104" s="32"/>
    </row>
    <row r="1105" spans="1:17" s="33" customFormat="1" ht="15.75">
      <c r="A1105" s="31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P1105" s="32"/>
      <c r="Q1105" s="32"/>
    </row>
    <row r="1106" spans="1:17" s="33" customFormat="1" ht="15.75">
      <c r="A1106" s="31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P1106" s="32"/>
      <c r="Q1106" s="32"/>
    </row>
    <row r="1107" spans="1:17" s="33" customFormat="1" ht="15.75">
      <c r="A1107" s="31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P1107" s="32"/>
      <c r="Q1107" s="32"/>
    </row>
    <row r="1108" spans="1:17" s="33" customFormat="1" ht="15.75">
      <c r="A1108" s="31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P1108" s="32"/>
      <c r="Q1108" s="32"/>
    </row>
    <row r="1109" spans="1:17" s="33" customFormat="1" ht="15.75">
      <c r="A1109" s="31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P1109" s="32"/>
      <c r="Q1109" s="32"/>
    </row>
    <row r="1110" spans="1:17" s="33" customFormat="1" ht="15.75">
      <c r="A1110" s="31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P1110" s="32"/>
      <c r="Q1110" s="32"/>
    </row>
    <row r="1111" spans="1:17" s="33" customFormat="1" ht="15.75">
      <c r="A1111" s="31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P1111" s="32"/>
      <c r="Q1111" s="32"/>
    </row>
    <row r="1112" spans="1:17" s="33" customFormat="1" ht="15.75">
      <c r="A1112" s="31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P1112" s="32"/>
      <c r="Q1112" s="32"/>
    </row>
    <row r="1113" spans="1:17" s="33" customFormat="1" ht="15.75">
      <c r="A1113" s="31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P1113" s="32"/>
      <c r="Q1113" s="32"/>
    </row>
    <row r="1114" spans="1:17" s="33" customFormat="1" ht="15.75">
      <c r="A1114" s="31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P1114" s="32"/>
      <c r="Q1114" s="32"/>
    </row>
    <row r="1115" spans="1:17" s="33" customFormat="1" ht="15.75">
      <c r="A1115" s="31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P1115" s="32"/>
      <c r="Q1115" s="32"/>
    </row>
    <row r="1116" spans="1:17" s="33" customFormat="1" ht="15.75">
      <c r="A1116" s="31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P1116" s="32"/>
      <c r="Q1116" s="32"/>
    </row>
    <row r="1117" spans="1:17" s="33" customFormat="1" ht="15.75">
      <c r="A1117" s="31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P1117" s="32"/>
      <c r="Q1117" s="32"/>
    </row>
    <row r="1118" spans="1:17" s="33" customFormat="1" ht="15.75">
      <c r="A1118" s="31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P1118" s="32"/>
      <c r="Q1118" s="32"/>
    </row>
    <row r="1119" spans="1:17" s="33" customFormat="1" ht="15.75">
      <c r="A1119" s="31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P1119" s="32"/>
      <c r="Q1119" s="32"/>
    </row>
    <row r="1120" spans="1:17" s="33" customFormat="1" ht="15.75">
      <c r="A1120" s="31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P1120" s="32"/>
      <c r="Q1120" s="32"/>
    </row>
    <row r="1121" spans="1:17" s="33" customFormat="1" ht="15.75">
      <c r="A1121" s="31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P1121" s="32"/>
      <c r="Q1121" s="32"/>
    </row>
    <row r="1122" spans="1:17" s="33" customFormat="1" ht="15.75">
      <c r="A1122" s="31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P1122" s="32"/>
      <c r="Q1122" s="32"/>
    </row>
    <row r="1123" spans="1:17" s="33" customFormat="1" ht="15.75">
      <c r="A1123" s="31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P1123" s="32"/>
      <c r="Q1123" s="32"/>
    </row>
    <row r="1124" spans="1:17" s="33" customFormat="1" ht="15.75">
      <c r="A1124" s="31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P1124" s="32"/>
      <c r="Q1124" s="32"/>
    </row>
    <row r="1125" spans="1:17" s="33" customFormat="1" ht="15.75">
      <c r="A1125" s="31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P1125" s="32"/>
      <c r="Q1125" s="32"/>
    </row>
    <row r="1126" spans="1:17" s="33" customFormat="1" ht="15.75">
      <c r="A1126" s="31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P1126" s="32"/>
      <c r="Q1126" s="32"/>
    </row>
    <row r="1127" spans="1:17" s="33" customFormat="1" ht="15.75">
      <c r="A1127" s="31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P1127" s="32"/>
      <c r="Q1127" s="32"/>
    </row>
    <row r="1128" spans="1:17" s="33" customFormat="1" ht="15.75">
      <c r="A1128" s="31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P1128" s="32"/>
      <c r="Q1128" s="32"/>
    </row>
    <row r="1129" spans="1:17" s="33" customFormat="1" ht="15.75">
      <c r="A1129" s="31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P1129" s="32"/>
      <c r="Q1129" s="32"/>
    </row>
    <row r="1130" spans="1:17" s="33" customFormat="1" ht="15.75">
      <c r="A1130" s="31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P1130" s="32"/>
      <c r="Q1130" s="32"/>
    </row>
    <row r="1131" spans="1:17" s="33" customFormat="1" ht="15.75">
      <c r="A1131" s="31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P1131" s="32"/>
      <c r="Q1131" s="32"/>
    </row>
    <row r="1132" spans="1:17" s="33" customFormat="1" ht="15.75">
      <c r="A1132" s="31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P1132" s="32"/>
      <c r="Q1132" s="32"/>
    </row>
    <row r="1133" spans="1:17" s="33" customFormat="1" ht="15.75">
      <c r="A1133" s="31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P1133" s="32"/>
      <c r="Q1133" s="32"/>
    </row>
    <row r="1134" spans="1:17" s="33" customFormat="1" ht="15.75">
      <c r="A1134" s="31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P1134" s="32"/>
      <c r="Q1134" s="32"/>
    </row>
    <row r="1135" spans="1:17" s="33" customFormat="1" ht="15.75">
      <c r="A1135" s="31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P1135" s="32"/>
      <c r="Q1135" s="32"/>
    </row>
    <row r="1136" spans="1:17" s="33" customFormat="1" ht="15.75">
      <c r="A1136" s="31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P1136" s="32"/>
      <c r="Q1136" s="32"/>
    </row>
    <row r="1137" spans="1:17" s="33" customFormat="1" ht="15.75">
      <c r="A1137" s="31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P1137" s="32"/>
      <c r="Q1137" s="32"/>
    </row>
    <row r="1138" spans="1:17" s="33" customFormat="1" ht="15.75">
      <c r="A1138" s="31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P1138" s="32"/>
      <c r="Q1138" s="32"/>
    </row>
    <row r="1139" spans="1:17" s="33" customFormat="1" ht="15.75">
      <c r="A1139" s="31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P1139" s="32"/>
      <c r="Q1139" s="32"/>
    </row>
    <row r="1140" spans="1:17" s="33" customFormat="1" ht="15.75">
      <c r="A1140" s="31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P1140" s="32"/>
      <c r="Q1140" s="32"/>
    </row>
    <row r="1141" spans="1:17" s="33" customFormat="1" ht="15.75">
      <c r="A1141" s="31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P1141" s="32"/>
      <c r="Q1141" s="32"/>
    </row>
    <row r="1142" spans="1:17" s="33" customFormat="1" ht="15.75">
      <c r="A1142" s="31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P1142" s="32"/>
      <c r="Q1142" s="32"/>
    </row>
    <row r="1143" spans="1:17" s="33" customFormat="1" ht="15.75">
      <c r="A1143" s="31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P1143" s="32"/>
      <c r="Q1143" s="32"/>
    </row>
    <row r="1144" spans="1:17" s="33" customFormat="1" ht="15.75">
      <c r="A1144" s="31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P1144" s="32"/>
      <c r="Q1144" s="32"/>
    </row>
    <row r="1145" spans="1:17" s="33" customFormat="1" ht="15.75">
      <c r="A1145" s="31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P1145" s="32"/>
      <c r="Q1145" s="32"/>
    </row>
    <row r="1146" spans="1:17" s="33" customFormat="1" ht="15.75">
      <c r="A1146" s="31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P1146" s="32"/>
      <c r="Q1146" s="32"/>
    </row>
    <row r="1147" spans="1:17" s="33" customFormat="1" ht="15.75">
      <c r="A1147" s="31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P1147" s="32"/>
      <c r="Q1147" s="32"/>
    </row>
    <row r="1148" spans="1:17" s="33" customFormat="1" ht="15.75">
      <c r="A1148" s="31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P1148" s="32"/>
      <c r="Q1148" s="32"/>
    </row>
    <row r="1149" spans="1:17" s="33" customFormat="1" ht="15.75">
      <c r="A1149" s="31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P1149" s="32"/>
      <c r="Q1149" s="32"/>
    </row>
    <row r="1150" spans="1:17" s="33" customFormat="1" ht="15.75">
      <c r="A1150" s="31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P1150" s="32"/>
      <c r="Q1150" s="32"/>
    </row>
    <row r="1151" spans="1:17" s="33" customFormat="1" ht="15.75">
      <c r="A1151" s="31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P1151" s="32"/>
      <c r="Q1151" s="32"/>
    </row>
    <row r="1152" spans="1:17" s="33" customFormat="1" ht="15.75">
      <c r="A1152" s="31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P1152" s="32"/>
      <c r="Q1152" s="32"/>
    </row>
    <row r="1153" spans="1:17" s="33" customFormat="1" ht="15.75">
      <c r="A1153" s="31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P1153" s="32"/>
      <c r="Q1153" s="32"/>
    </row>
    <row r="1154" spans="1:17" s="33" customFormat="1" ht="15.75">
      <c r="A1154" s="31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P1154" s="32"/>
      <c r="Q1154" s="32"/>
    </row>
    <row r="1155" spans="1:17" s="33" customFormat="1" ht="15.75">
      <c r="A1155" s="31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P1155" s="32"/>
      <c r="Q1155" s="32"/>
    </row>
    <row r="1156" spans="1:17" s="33" customFormat="1" ht="15.75">
      <c r="A1156" s="31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P1156" s="32"/>
      <c r="Q1156" s="32"/>
    </row>
    <row r="1157" spans="1:17" s="33" customFormat="1" ht="15.75">
      <c r="A1157" s="31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P1157" s="32"/>
      <c r="Q1157" s="32"/>
    </row>
    <row r="1158" spans="1:17" s="33" customFormat="1" ht="15.75">
      <c r="A1158" s="31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P1158" s="32"/>
      <c r="Q1158" s="32"/>
    </row>
    <row r="1159" spans="1:17" s="33" customFormat="1" ht="15.75">
      <c r="A1159" s="31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P1159" s="32"/>
      <c r="Q1159" s="32"/>
    </row>
    <row r="1160" spans="1:17" s="33" customFormat="1" ht="15.75">
      <c r="A1160" s="31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P1160" s="32"/>
      <c r="Q1160" s="32"/>
    </row>
    <row r="1161" spans="1:17" s="33" customFormat="1" ht="15.75">
      <c r="A1161" s="31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P1161" s="32"/>
      <c r="Q1161" s="32"/>
    </row>
    <row r="1162" spans="1:17" s="33" customFormat="1" ht="15.75">
      <c r="A1162" s="31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P1162" s="32"/>
      <c r="Q1162" s="32"/>
    </row>
    <row r="1163" spans="1:17" s="33" customFormat="1" ht="15.75">
      <c r="A1163" s="31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P1163" s="32"/>
      <c r="Q1163" s="32"/>
    </row>
    <row r="1164" spans="1:17" s="33" customFormat="1" ht="15.75">
      <c r="A1164" s="31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P1164" s="32"/>
      <c r="Q1164" s="32"/>
    </row>
    <row r="1165" spans="1:17" s="33" customFormat="1" ht="15.75">
      <c r="A1165" s="31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P1165" s="32"/>
      <c r="Q1165" s="32"/>
    </row>
    <row r="1166" spans="1:17" s="33" customFormat="1" ht="15.75">
      <c r="A1166" s="31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P1166" s="32"/>
      <c r="Q1166" s="32"/>
    </row>
    <row r="1167" spans="1:17" s="33" customFormat="1" ht="15.75">
      <c r="A1167" s="31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P1167" s="32"/>
      <c r="Q1167" s="32"/>
    </row>
    <row r="1168" spans="1:17" s="33" customFormat="1" ht="15.75">
      <c r="A1168" s="31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P1168" s="32"/>
      <c r="Q1168" s="32"/>
    </row>
    <row r="1169" spans="1:17" s="33" customFormat="1" ht="15.75">
      <c r="A1169" s="31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P1169" s="32"/>
      <c r="Q1169" s="32"/>
    </row>
    <row r="1170" spans="1:17" s="33" customFormat="1" ht="15.75">
      <c r="A1170" s="31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P1170" s="32"/>
      <c r="Q1170" s="32"/>
    </row>
    <row r="1171" spans="1:17" s="33" customFormat="1" ht="15.75">
      <c r="A1171" s="31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P1171" s="32"/>
      <c r="Q1171" s="32"/>
    </row>
    <row r="1172" spans="1:17" s="33" customFormat="1" ht="15.75">
      <c r="A1172" s="31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P1172" s="32"/>
      <c r="Q1172" s="32"/>
    </row>
    <row r="1173" spans="1:17" s="33" customFormat="1" ht="15.75">
      <c r="A1173" s="31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P1173" s="32"/>
      <c r="Q1173" s="32"/>
    </row>
    <row r="1174" spans="1:17" s="33" customFormat="1" ht="15.75">
      <c r="A1174" s="31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P1174" s="32"/>
      <c r="Q1174" s="32"/>
    </row>
    <row r="1175" spans="1:17" s="33" customFormat="1" ht="15.75">
      <c r="A1175" s="31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P1175" s="32"/>
      <c r="Q1175" s="32"/>
    </row>
    <row r="1176" spans="1:17" s="33" customFormat="1" ht="15.75">
      <c r="A1176" s="31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P1176" s="32"/>
      <c r="Q1176" s="32"/>
    </row>
    <row r="1177" spans="1:17" s="33" customFormat="1" ht="15.75">
      <c r="A1177" s="31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P1177" s="32"/>
      <c r="Q1177" s="32"/>
    </row>
    <row r="1178" spans="1:17" s="33" customFormat="1" ht="15.75">
      <c r="A1178" s="31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P1178" s="32"/>
      <c r="Q1178" s="32"/>
    </row>
    <row r="1179" spans="1:17" s="33" customFormat="1" ht="15.75">
      <c r="A1179" s="31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P1179" s="32"/>
      <c r="Q1179" s="32"/>
    </row>
    <row r="1180" spans="1:17" s="33" customFormat="1" ht="15.75">
      <c r="A1180" s="31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P1180" s="32"/>
      <c r="Q1180" s="32"/>
    </row>
    <row r="1181" spans="1:17" s="33" customFormat="1" ht="15.75">
      <c r="A1181" s="31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P1181" s="32"/>
      <c r="Q1181" s="32"/>
    </row>
    <row r="1182" spans="1:17" s="33" customFormat="1" ht="15.75">
      <c r="A1182" s="31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P1182" s="32"/>
      <c r="Q1182" s="32"/>
    </row>
    <row r="1183" spans="1:17" s="33" customFormat="1" ht="15.75">
      <c r="A1183" s="31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P1183" s="32"/>
      <c r="Q1183" s="32"/>
    </row>
    <row r="1184" spans="1:17" s="33" customFormat="1" ht="15.75">
      <c r="A1184" s="31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P1184" s="32"/>
      <c r="Q1184" s="32"/>
    </row>
    <row r="1185" spans="1:17" s="33" customFormat="1" ht="15.75">
      <c r="A1185" s="31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P1185" s="32"/>
      <c r="Q1185" s="32"/>
    </row>
    <row r="1186" spans="1:17" s="33" customFormat="1" ht="15.75">
      <c r="A1186" s="31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P1186" s="32"/>
      <c r="Q1186" s="32"/>
    </row>
    <row r="1187" spans="1:17" s="33" customFormat="1" ht="15.75">
      <c r="A1187" s="31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P1187" s="32"/>
      <c r="Q1187" s="32"/>
    </row>
    <row r="1188" spans="1:17" s="33" customFormat="1" ht="15.75">
      <c r="A1188" s="31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P1188" s="32"/>
      <c r="Q1188" s="32"/>
    </row>
    <row r="1189" spans="1:17" s="33" customFormat="1" ht="15.75">
      <c r="A1189" s="31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P1189" s="32"/>
      <c r="Q1189" s="32"/>
    </row>
    <row r="1190" spans="1:17" s="33" customFormat="1" ht="15.75">
      <c r="A1190" s="31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P1190" s="32"/>
      <c r="Q1190" s="32"/>
    </row>
    <row r="1191" spans="1:17" s="33" customFormat="1" ht="15.75">
      <c r="A1191" s="31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P1191" s="32"/>
      <c r="Q1191" s="32"/>
    </row>
    <row r="1192" spans="1:17" s="33" customFormat="1" ht="15.75">
      <c r="A1192" s="31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P1192" s="32"/>
      <c r="Q1192" s="32"/>
    </row>
    <row r="1193" spans="1:17" s="33" customFormat="1" ht="15.75">
      <c r="A1193" s="31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P1193" s="32"/>
      <c r="Q1193" s="32"/>
    </row>
    <row r="1194" spans="1:17" s="33" customFormat="1" ht="15.75">
      <c r="A1194" s="31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P1194" s="32"/>
      <c r="Q1194" s="32"/>
    </row>
    <row r="1195" spans="1:17" s="33" customFormat="1" ht="15.75">
      <c r="A1195" s="31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P1195" s="32"/>
      <c r="Q1195" s="32"/>
    </row>
    <row r="1196" spans="1:17" s="33" customFormat="1" ht="15.75">
      <c r="A1196" s="31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P1196" s="32"/>
      <c r="Q1196" s="32"/>
    </row>
    <row r="1197" spans="1:17" s="33" customFormat="1" ht="15.75">
      <c r="A1197" s="31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P1197" s="32"/>
      <c r="Q1197" s="32"/>
    </row>
    <row r="1198" spans="1:17" s="33" customFormat="1" ht="15.75">
      <c r="A1198" s="31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P1198" s="32"/>
      <c r="Q1198" s="32"/>
    </row>
    <row r="1199" spans="1:17" s="33" customFormat="1" ht="15.75">
      <c r="A1199" s="31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P1199" s="32"/>
      <c r="Q1199" s="32"/>
    </row>
    <row r="1200" spans="1:17" s="33" customFormat="1" ht="15.75">
      <c r="A1200" s="31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P1200" s="32"/>
      <c r="Q1200" s="32"/>
    </row>
    <row r="1201" spans="1:17" s="33" customFormat="1" ht="15.75">
      <c r="A1201" s="31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P1201" s="32"/>
      <c r="Q1201" s="32"/>
    </row>
    <row r="1202" spans="1:17" s="33" customFormat="1" ht="15.75">
      <c r="A1202" s="31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P1202" s="32"/>
      <c r="Q1202" s="32"/>
    </row>
    <row r="1203" spans="1:17" s="33" customFormat="1" ht="15.75">
      <c r="A1203" s="31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P1203" s="32"/>
      <c r="Q1203" s="32"/>
    </row>
    <row r="1204" spans="1:17" s="33" customFormat="1" ht="15.75">
      <c r="A1204" s="31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P1204" s="32"/>
      <c r="Q1204" s="32"/>
    </row>
    <row r="1205" spans="1:17" s="33" customFormat="1" ht="15.75">
      <c r="A1205" s="31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P1205" s="32"/>
      <c r="Q1205" s="32"/>
    </row>
    <row r="1206" spans="1:17" s="33" customFormat="1" ht="15.75">
      <c r="A1206" s="31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P1206" s="32"/>
      <c r="Q1206" s="32"/>
    </row>
    <row r="1207" spans="1:17" s="33" customFormat="1" ht="15.75">
      <c r="A1207" s="31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P1207" s="32"/>
      <c r="Q1207" s="32"/>
    </row>
    <row r="1208" spans="1:17" s="33" customFormat="1" ht="15.75">
      <c r="A1208" s="31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P1208" s="32"/>
      <c r="Q1208" s="32"/>
    </row>
    <row r="1209" spans="1:17" s="33" customFormat="1" ht="15.75">
      <c r="A1209" s="31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P1209" s="32"/>
      <c r="Q1209" s="32"/>
    </row>
    <row r="1210" spans="1:17" s="33" customFormat="1" ht="15.75">
      <c r="A1210" s="31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P1210" s="32"/>
      <c r="Q1210" s="32"/>
    </row>
    <row r="1211" spans="1:17" s="33" customFormat="1" ht="15.75">
      <c r="A1211" s="31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P1211" s="32"/>
      <c r="Q1211" s="32"/>
    </row>
    <row r="1212" spans="1:17" s="33" customFormat="1" ht="15.75">
      <c r="A1212" s="31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P1212" s="32"/>
      <c r="Q1212" s="32"/>
    </row>
    <row r="1213" spans="1:17" s="33" customFormat="1" ht="15.75">
      <c r="A1213" s="31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P1213" s="32"/>
      <c r="Q1213" s="32"/>
    </row>
    <row r="1214" spans="1:17" s="33" customFormat="1" ht="15.75">
      <c r="A1214" s="31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P1214" s="32"/>
      <c r="Q1214" s="32"/>
    </row>
    <row r="1215" spans="1:17" s="33" customFormat="1" ht="15.75">
      <c r="A1215" s="31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P1215" s="32"/>
      <c r="Q1215" s="32"/>
    </row>
    <row r="1216" spans="1:17" s="33" customFormat="1" ht="15.75">
      <c r="A1216" s="31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P1216" s="32"/>
      <c r="Q1216" s="32"/>
    </row>
    <row r="1217" spans="1:17" s="33" customFormat="1" ht="15.75">
      <c r="A1217" s="31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P1217" s="32"/>
      <c r="Q1217" s="32"/>
    </row>
    <row r="1218" spans="1:17" s="33" customFormat="1" ht="15.75">
      <c r="A1218" s="31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P1218" s="32"/>
      <c r="Q1218" s="32"/>
    </row>
    <row r="1219" spans="1:17" s="33" customFormat="1" ht="15.75">
      <c r="A1219" s="31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P1219" s="32"/>
      <c r="Q1219" s="32"/>
    </row>
    <row r="1220" spans="1:17" s="33" customFormat="1" ht="15.75">
      <c r="A1220" s="31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P1220" s="32"/>
      <c r="Q1220" s="32"/>
    </row>
    <row r="1221" spans="1:17" s="33" customFormat="1" ht="15.75">
      <c r="A1221" s="31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P1221" s="32"/>
      <c r="Q1221" s="32"/>
    </row>
    <row r="1222" spans="1:17" s="33" customFormat="1" ht="15.75">
      <c r="A1222" s="31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P1222" s="32"/>
      <c r="Q1222" s="32"/>
    </row>
    <row r="1223" spans="1:17" s="33" customFormat="1" ht="15.75">
      <c r="A1223" s="31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P1223" s="32"/>
      <c r="Q1223" s="32"/>
    </row>
    <row r="1224" spans="1:17" s="33" customFormat="1" ht="15.75">
      <c r="A1224" s="31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P1224" s="32"/>
      <c r="Q1224" s="32"/>
    </row>
    <row r="1225" spans="1:17" s="33" customFormat="1" ht="15.75">
      <c r="A1225" s="31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P1225" s="32"/>
      <c r="Q1225" s="32"/>
    </row>
    <row r="1226" spans="1:17" s="33" customFormat="1" ht="15.75">
      <c r="A1226" s="31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P1226" s="32"/>
      <c r="Q1226" s="32"/>
    </row>
    <row r="1227" spans="1:17" s="33" customFormat="1" ht="15.75">
      <c r="A1227" s="31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P1227" s="32"/>
      <c r="Q1227" s="32"/>
    </row>
    <row r="1228" spans="1:17" s="33" customFormat="1" ht="15.75">
      <c r="A1228" s="31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P1228" s="32"/>
      <c r="Q1228" s="32"/>
    </row>
    <row r="1229" spans="1:17" s="33" customFormat="1" ht="15.75">
      <c r="A1229" s="31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P1229" s="32"/>
      <c r="Q1229" s="32"/>
    </row>
    <row r="1230" spans="1:17" s="33" customFormat="1" ht="15.75">
      <c r="A1230" s="31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P1230" s="32"/>
      <c r="Q1230" s="32"/>
    </row>
    <row r="1231" spans="1:17" s="33" customFormat="1" ht="15.75">
      <c r="A1231" s="31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P1231" s="32"/>
      <c r="Q1231" s="32"/>
    </row>
    <row r="1232" spans="1:17" s="33" customFormat="1" ht="15.75">
      <c r="A1232" s="31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P1232" s="32"/>
      <c r="Q1232" s="32"/>
    </row>
    <row r="1233" spans="1:17" s="33" customFormat="1" ht="15.75">
      <c r="A1233" s="31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P1233" s="32"/>
      <c r="Q1233" s="32"/>
    </row>
    <row r="1234" spans="1:17" s="33" customFormat="1" ht="15.75">
      <c r="A1234" s="31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P1234" s="32"/>
      <c r="Q1234" s="32"/>
    </row>
    <row r="1235" spans="1:17" s="33" customFormat="1" ht="15.75">
      <c r="A1235" s="31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P1235" s="32"/>
      <c r="Q1235" s="32"/>
    </row>
    <row r="1236" spans="1:17" s="33" customFormat="1" ht="15.75">
      <c r="A1236" s="31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P1236" s="32"/>
      <c r="Q1236" s="32"/>
    </row>
    <row r="1237" spans="1:17" s="33" customFormat="1" ht="15.75">
      <c r="A1237" s="31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P1237" s="32"/>
      <c r="Q1237" s="32"/>
    </row>
    <row r="1238" spans="1:17" s="33" customFormat="1" ht="15.75">
      <c r="A1238" s="31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P1238" s="32"/>
      <c r="Q1238" s="32"/>
    </row>
    <row r="1239" spans="1:17" s="33" customFormat="1" ht="15.75">
      <c r="A1239" s="31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P1239" s="32"/>
      <c r="Q1239" s="32"/>
    </row>
    <row r="1240" spans="1:17" s="33" customFormat="1" ht="15.75">
      <c r="A1240" s="31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P1240" s="32"/>
      <c r="Q1240" s="32"/>
    </row>
    <row r="1241" spans="1:17" s="33" customFormat="1" ht="15.75">
      <c r="A1241" s="31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P1241" s="32"/>
      <c r="Q1241" s="32"/>
    </row>
    <row r="1242" spans="1:17" s="33" customFormat="1" ht="15.75">
      <c r="A1242" s="31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P1242" s="32"/>
      <c r="Q1242" s="32"/>
    </row>
    <row r="1243" spans="1:17" s="33" customFormat="1" ht="15.75">
      <c r="A1243" s="31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P1243" s="32"/>
      <c r="Q1243" s="32"/>
    </row>
    <row r="1244" spans="1:17" s="33" customFormat="1" ht="15.75">
      <c r="A1244" s="31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P1244" s="32"/>
      <c r="Q1244" s="32"/>
    </row>
    <row r="1245" spans="1:17" s="33" customFormat="1" ht="15.75">
      <c r="A1245" s="31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P1245" s="32"/>
      <c r="Q1245" s="32"/>
    </row>
    <row r="1246" spans="1:17" s="33" customFormat="1" ht="15.75">
      <c r="A1246" s="31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P1246" s="32"/>
      <c r="Q1246" s="32"/>
    </row>
    <row r="1247" spans="1:17" s="33" customFormat="1" ht="15.75">
      <c r="A1247" s="31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P1247" s="32"/>
      <c r="Q1247" s="32"/>
    </row>
    <row r="1248" spans="1:17" s="33" customFormat="1" ht="15.75">
      <c r="A1248" s="31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P1248" s="32"/>
      <c r="Q1248" s="32"/>
    </row>
    <row r="1249" spans="1:17" s="33" customFormat="1" ht="15.75">
      <c r="A1249" s="31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P1249" s="32"/>
      <c r="Q1249" s="32"/>
    </row>
    <row r="1250" spans="1:17" s="33" customFormat="1" ht="15.75">
      <c r="A1250" s="31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P1250" s="32"/>
      <c r="Q1250" s="32"/>
    </row>
    <row r="1251" spans="1:17" s="33" customFormat="1" ht="15.75">
      <c r="A1251" s="31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P1251" s="32"/>
      <c r="Q1251" s="32"/>
    </row>
    <row r="1252" spans="1:17" s="33" customFormat="1" ht="15.75">
      <c r="A1252" s="31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P1252" s="32"/>
      <c r="Q1252" s="32"/>
    </row>
    <row r="1253" spans="1:17" s="33" customFormat="1" ht="15.75">
      <c r="A1253" s="31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P1253" s="32"/>
      <c r="Q1253" s="32"/>
    </row>
    <row r="1254" spans="1:17" s="33" customFormat="1" ht="15.75">
      <c r="A1254" s="31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P1254" s="32"/>
      <c r="Q1254" s="32"/>
    </row>
    <row r="1255" spans="1:17" s="33" customFormat="1" ht="15.75">
      <c r="A1255" s="31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P1255" s="32"/>
      <c r="Q1255" s="32"/>
    </row>
    <row r="1256" spans="1:17" s="33" customFormat="1" ht="15.75">
      <c r="A1256" s="31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P1256" s="32"/>
      <c r="Q1256" s="32"/>
    </row>
    <row r="1257" spans="1:17" s="33" customFormat="1" ht="15.75">
      <c r="A1257" s="31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P1257" s="32"/>
      <c r="Q1257" s="32"/>
    </row>
    <row r="1258" spans="1:17" s="33" customFormat="1" ht="15.75">
      <c r="A1258" s="31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P1258" s="32"/>
      <c r="Q1258" s="32"/>
    </row>
    <row r="1259" spans="1:17" s="33" customFormat="1" ht="15.75">
      <c r="A1259" s="31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P1259" s="32"/>
      <c r="Q1259" s="32"/>
    </row>
    <row r="1260" spans="1:17" s="33" customFormat="1" ht="15.75">
      <c r="A1260" s="31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P1260" s="32"/>
      <c r="Q1260" s="32"/>
    </row>
    <row r="1261" spans="1:17" s="33" customFormat="1" ht="15.75">
      <c r="A1261" s="31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P1261" s="32"/>
      <c r="Q1261" s="32"/>
    </row>
    <row r="1262" spans="1:17" s="33" customFormat="1" ht="15.75">
      <c r="A1262" s="31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P1262" s="32"/>
      <c r="Q1262" s="32"/>
    </row>
    <row r="1263" spans="1:17" s="33" customFormat="1" ht="15.75">
      <c r="A1263" s="31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P1263" s="32"/>
      <c r="Q1263" s="32"/>
    </row>
    <row r="1264" spans="1:17" s="33" customFormat="1" ht="15.75">
      <c r="A1264" s="31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P1264" s="32"/>
      <c r="Q1264" s="32"/>
    </row>
    <row r="1265" spans="1:17" s="33" customFormat="1" ht="15.75">
      <c r="A1265" s="31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P1265" s="32"/>
      <c r="Q1265" s="32"/>
    </row>
    <row r="1266" spans="1:17" s="33" customFormat="1" ht="15.75">
      <c r="A1266" s="31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P1266" s="32"/>
      <c r="Q1266" s="32"/>
    </row>
    <row r="1267" spans="1:17" s="33" customFormat="1" ht="15.75">
      <c r="A1267" s="31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P1267" s="32"/>
      <c r="Q1267" s="32"/>
    </row>
    <row r="1268" spans="1:17" s="33" customFormat="1" ht="15.75">
      <c r="A1268" s="31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P1268" s="32"/>
      <c r="Q1268" s="32"/>
    </row>
    <row r="1269" spans="1:17" s="33" customFormat="1" ht="15.75">
      <c r="A1269" s="31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P1269" s="32"/>
      <c r="Q1269" s="32"/>
    </row>
    <row r="1270" spans="1:17" s="33" customFormat="1" ht="15.75">
      <c r="A1270" s="31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P1270" s="32"/>
      <c r="Q1270" s="32"/>
    </row>
    <row r="1271" spans="1:17" s="33" customFormat="1" ht="15.75">
      <c r="A1271" s="31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P1271" s="32"/>
      <c r="Q1271" s="32"/>
    </row>
    <row r="1272" spans="1:17" s="33" customFormat="1" ht="15.75">
      <c r="A1272" s="31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P1272" s="32"/>
      <c r="Q1272" s="32"/>
    </row>
    <row r="1273" spans="1:17" s="33" customFormat="1" ht="15.75">
      <c r="A1273" s="31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P1273" s="32"/>
      <c r="Q1273" s="32"/>
    </row>
    <row r="1274" spans="1:17" s="33" customFormat="1" ht="15.75">
      <c r="A1274" s="31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P1274" s="32"/>
      <c r="Q1274" s="32"/>
    </row>
    <row r="1275" spans="1:17" s="33" customFormat="1" ht="15.75">
      <c r="A1275" s="31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P1275" s="32"/>
      <c r="Q1275" s="32"/>
    </row>
    <row r="1276" spans="1:17" s="33" customFormat="1" ht="15.75">
      <c r="A1276" s="31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P1276" s="32"/>
      <c r="Q1276" s="32"/>
    </row>
    <row r="1277" spans="1:17" s="33" customFormat="1" ht="15.75">
      <c r="A1277" s="31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P1277" s="32"/>
      <c r="Q1277" s="32"/>
    </row>
    <row r="1278" spans="1:17" s="33" customFormat="1" ht="15.75">
      <c r="A1278" s="31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P1278" s="32"/>
      <c r="Q1278" s="32"/>
    </row>
    <row r="1279" spans="1:17" s="33" customFormat="1" ht="15.75">
      <c r="A1279" s="31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P1279" s="32"/>
      <c r="Q1279" s="32"/>
    </row>
    <row r="1280" spans="1:17" s="33" customFormat="1" ht="15.75">
      <c r="A1280" s="31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P1280" s="32"/>
      <c r="Q1280" s="32"/>
    </row>
    <row r="1281" spans="1:17" s="33" customFormat="1" ht="15.75">
      <c r="A1281" s="31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P1281" s="32"/>
      <c r="Q1281" s="32"/>
    </row>
    <row r="1282" spans="1:17" s="33" customFormat="1" ht="15.75">
      <c r="A1282" s="31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P1282" s="32"/>
      <c r="Q1282" s="32"/>
    </row>
    <row r="1283" spans="1:17" s="33" customFormat="1" ht="15.75">
      <c r="A1283" s="31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P1283" s="32"/>
      <c r="Q1283" s="32"/>
    </row>
    <row r="1284" spans="1:17" s="33" customFormat="1" ht="15.75">
      <c r="A1284" s="31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P1284" s="32"/>
      <c r="Q1284" s="32"/>
    </row>
    <row r="1285" spans="1:17" s="33" customFormat="1" ht="15.75">
      <c r="A1285" s="31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P1285" s="32"/>
      <c r="Q1285" s="32"/>
    </row>
    <row r="1286" spans="1:17" s="33" customFormat="1" ht="15.75">
      <c r="A1286" s="31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P1286" s="32"/>
      <c r="Q1286" s="32"/>
    </row>
    <row r="1287" spans="1:17" s="33" customFormat="1" ht="15.75">
      <c r="A1287" s="31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P1287" s="32"/>
      <c r="Q1287" s="32"/>
    </row>
    <row r="1288" spans="1:17" s="33" customFormat="1" ht="15.75">
      <c r="A1288" s="31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P1288" s="32"/>
      <c r="Q1288" s="32"/>
    </row>
    <row r="1289" spans="1:17" s="33" customFormat="1" ht="15.75">
      <c r="A1289" s="31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P1289" s="32"/>
      <c r="Q1289" s="32"/>
    </row>
    <row r="1290" spans="1:17" s="33" customFormat="1" ht="15.75">
      <c r="A1290" s="31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P1290" s="32"/>
      <c r="Q1290" s="32"/>
    </row>
    <row r="1291" spans="1:17" s="33" customFormat="1" ht="15.75">
      <c r="A1291" s="31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P1291" s="32"/>
      <c r="Q1291" s="32"/>
    </row>
    <row r="1292" spans="1:17" s="33" customFormat="1" ht="15.75">
      <c r="A1292" s="31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P1292" s="32"/>
      <c r="Q1292" s="32"/>
    </row>
    <row r="1293" spans="1:17" s="33" customFormat="1" ht="15.75">
      <c r="A1293" s="31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P1293" s="32"/>
      <c r="Q1293" s="32"/>
    </row>
    <row r="1294" spans="1:17" s="33" customFormat="1" ht="15.75">
      <c r="A1294" s="31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P1294" s="32"/>
      <c r="Q1294" s="32"/>
    </row>
    <row r="1295" spans="1:17" s="33" customFormat="1" ht="15.75">
      <c r="A1295" s="31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P1295" s="32"/>
      <c r="Q1295" s="32"/>
    </row>
    <row r="1296" spans="1:17" s="33" customFormat="1" ht="15.75">
      <c r="A1296" s="31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P1296" s="32"/>
      <c r="Q1296" s="32"/>
    </row>
    <row r="1297" spans="1:17" s="33" customFormat="1" ht="15.75">
      <c r="A1297" s="31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P1297" s="32"/>
      <c r="Q1297" s="32"/>
    </row>
    <row r="1298" spans="1:17" s="33" customFormat="1" ht="15.75">
      <c r="A1298" s="31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P1298" s="32"/>
      <c r="Q1298" s="32"/>
    </row>
    <row r="1299" spans="1:17" s="33" customFormat="1" ht="15.75">
      <c r="A1299" s="31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P1299" s="32"/>
      <c r="Q1299" s="32"/>
    </row>
    <row r="1300" spans="1:17" s="33" customFormat="1" ht="15.75">
      <c r="A1300" s="31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P1300" s="32"/>
      <c r="Q1300" s="32"/>
    </row>
    <row r="1301" spans="1:17" s="33" customFormat="1" ht="15.75">
      <c r="A1301" s="31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P1301" s="32"/>
      <c r="Q1301" s="32"/>
    </row>
    <row r="1302" spans="1:17" s="33" customFormat="1" ht="15.75">
      <c r="A1302" s="31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P1302" s="32"/>
      <c r="Q1302" s="32"/>
    </row>
    <row r="1303" spans="1:17" s="33" customFormat="1" ht="15.75">
      <c r="A1303" s="31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P1303" s="32"/>
      <c r="Q1303" s="32"/>
    </row>
    <row r="1304" spans="1:17" s="33" customFormat="1" ht="15.75">
      <c r="A1304" s="31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P1304" s="32"/>
      <c r="Q1304" s="32"/>
    </row>
    <row r="1305" spans="1:17" s="33" customFormat="1" ht="15.75">
      <c r="A1305" s="31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P1305" s="32"/>
      <c r="Q1305" s="32"/>
    </row>
    <row r="1306" spans="1:17" s="33" customFormat="1" ht="15.75">
      <c r="A1306" s="31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P1306" s="32"/>
      <c r="Q1306" s="32"/>
    </row>
    <row r="1307" spans="1:17" s="33" customFormat="1" ht="15.75">
      <c r="A1307" s="31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P1307" s="32"/>
      <c r="Q1307" s="32"/>
    </row>
    <row r="1308" spans="1:17" s="33" customFormat="1" ht="15.75">
      <c r="A1308" s="31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P1308" s="32"/>
      <c r="Q1308" s="32"/>
    </row>
    <row r="1309" spans="1:17" s="33" customFormat="1" ht="15.75">
      <c r="A1309" s="31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P1309" s="32"/>
      <c r="Q1309" s="32"/>
    </row>
    <row r="1310" spans="1:17" s="33" customFormat="1" ht="15.75">
      <c r="A1310" s="31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P1310" s="32"/>
      <c r="Q1310" s="32"/>
    </row>
    <row r="1311" spans="1:17" s="33" customFormat="1" ht="15.75">
      <c r="A1311" s="31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P1311" s="32"/>
      <c r="Q1311" s="32"/>
    </row>
    <row r="1312" spans="1:17" s="33" customFormat="1" ht="15.75">
      <c r="A1312" s="31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P1312" s="32"/>
      <c r="Q1312" s="32"/>
    </row>
    <row r="1313" spans="1:17" s="33" customFormat="1" ht="15.75">
      <c r="A1313" s="31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P1313" s="32"/>
      <c r="Q1313" s="32"/>
    </row>
    <row r="1314" spans="1:17" s="33" customFormat="1" ht="15.75">
      <c r="A1314" s="31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P1314" s="32"/>
      <c r="Q1314" s="32"/>
    </row>
    <row r="1315" spans="1:17" s="33" customFormat="1" ht="15.75">
      <c r="A1315" s="31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P1315" s="32"/>
      <c r="Q1315" s="32"/>
    </row>
    <row r="1316" spans="1:17" s="33" customFormat="1" ht="15.75">
      <c r="A1316" s="31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P1316" s="32"/>
      <c r="Q1316" s="32"/>
    </row>
    <row r="1317" spans="1:17" s="33" customFormat="1" ht="15.75">
      <c r="A1317" s="31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P1317" s="32"/>
      <c r="Q1317" s="32"/>
    </row>
    <row r="1318" spans="1:17" s="33" customFormat="1" ht="15.75">
      <c r="A1318" s="31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P1318" s="32"/>
      <c r="Q1318" s="32"/>
    </row>
    <row r="1319" spans="1:17" s="33" customFormat="1" ht="15.75">
      <c r="A1319" s="31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P1319" s="32"/>
      <c r="Q1319" s="32"/>
    </row>
    <row r="1320" spans="1:17" s="33" customFormat="1" ht="15.75">
      <c r="A1320" s="31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P1320" s="32"/>
      <c r="Q1320" s="32"/>
    </row>
    <row r="1321" spans="1:17" s="33" customFormat="1" ht="15.75">
      <c r="A1321" s="31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P1321" s="32"/>
      <c r="Q1321" s="32"/>
    </row>
    <row r="1322" spans="1:17" s="33" customFormat="1" ht="15.75">
      <c r="A1322" s="31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P1322" s="32"/>
      <c r="Q1322" s="32"/>
    </row>
    <row r="1323" spans="1:17" s="33" customFormat="1" ht="15.75">
      <c r="A1323" s="31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P1323" s="32"/>
      <c r="Q1323" s="32"/>
    </row>
    <row r="1324" spans="1:17" s="33" customFormat="1" ht="15.75">
      <c r="A1324" s="31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P1324" s="32"/>
      <c r="Q1324" s="32"/>
    </row>
    <row r="1325" spans="1:17" s="33" customFormat="1" ht="15.75">
      <c r="A1325" s="31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P1325" s="32"/>
      <c r="Q1325" s="32"/>
    </row>
    <row r="1326" spans="1:17" s="33" customFormat="1" ht="15.75">
      <c r="A1326" s="31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P1326" s="32"/>
      <c r="Q1326" s="32"/>
    </row>
    <row r="1327" spans="1:17" s="33" customFormat="1" ht="15.75">
      <c r="A1327" s="31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P1327" s="32"/>
      <c r="Q1327" s="32"/>
    </row>
    <row r="1328" spans="1:17" s="33" customFormat="1" ht="15.75">
      <c r="A1328" s="31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P1328" s="32"/>
      <c r="Q1328" s="32"/>
    </row>
    <row r="1329" spans="1:17" s="33" customFormat="1" ht="15.75">
      <c r="A1329" s="31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P1329" s="32"/>
      <c r="Q1329" s="32"/>
    </row>
    <row r="1330" spans="1:17" s="33" customFormat="1" ht="15.75">
      <c r="A1330" s="31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P1330" s="32"/>
      <c r="Q1330" s="32"/>
    </row>
    <row r="1331" spans="1:17" s="33" customFormat="1" ht="15.75">
      <c r="A1331" s="31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P1331" s="32"/>
      <c r="Q1331" s="32"/>
    </row>
    <row r="1332" spans="1:17" s="33" customFormat="1" ht="15.75">
      <c r="A1332" s="31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P1332" s="32"/>
      <c r="Q1332" s="32"/>
    </row>
    <row r="1333" spans="1:17" s="33" customFormat="1" ht="15.75">
      <c r="A1333" s="31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P1333" s="32"/>
      <c r="Q1333" s="32"/>
    </row>
    <row r="1334" spans="1:17" s="33" customFormat="1" ht="15.75">
      <c r="A1334" s="31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P1334" s="32"/>
      <c r="Q1334" s="32"/>
    </row>
    <row r="1335" spans="1:17" s="33" customFormat="1" ht="15.75">
      <c r="A1335" s="31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P1335" s="32"/>
      <c r="Q1335" s="32"/>
    </row>
    <row r="1336" spans="1:17" s="33" customFormat="1" ht="15.75">
      <c r="A1336" s="31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P1336" s="32"/>
      <c r="Q1336" s="32"/>
    </row>
    <row r="1337" spans="1:17" s="33" customFormat="1" ht="15.75">
      <c r="A1337" s="31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P1337" s="32"/>
      <c r="Q1337" s="32"/>
    </row>
    <row r="1338" spans="1:17" s="33" customFormat="1" ht="15.75">
      <c r="A1338" s="31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P1338" s="32"/>
      <c r="Q1338" s="32"/>
    </row>
    <row r="1339" spans="1:17" s="33" customFormat="1" ht="15.75">
      <c r="A1339" s="31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P1339" s="32"/>
      <c r="Q1339" s="32"/>
    </row>
    <row r="1340" spans="1:17" s="33" customFormat="1" ht="15.75">
      <c r="A1340" s="31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P1340" s="32"/>
      <c r="Q1340" s="32"/>
    </row>
    <row r="1341" spans="1:17" s="33" customFormat="1" ht="15.75">
      <c r="A1341" s="31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P1341" s="32"/>
      <c r="Q1341" s="32"/>
    </row>
    <row r="1342" spans="1:17" s="33" customFormat="1" ht="15.75">
      <c r="A1342" s="31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P1342" s="32"/>
      <c r="Q1342" s="32"/>
    </row>
    <row r="1343" spans="1:17" s="33" customFormat="1" ht="15.75">
      <c r="A1343" s="31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P1343" s="32"/>
      <c r="Q1343" s="32"/>
    </row>
    <row r="1344" spans="1:17" s="33" customFormat="1" ht="15.75">
      <c r="A1344" s="31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P1344" s="32"/>
      <c r="Q1344" s="32"/>
    </row>
    <row r="1345" spans="1:17" s="33" customFormat="1" ht="15.75">
      <c r="A1345" s="31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P1345" s="32"/>
      <c r="Q1345" s="32"/>
    </row>
    <row r="1346" spans="1:17" s="33" customFormat="1" ht="15.75">
      <c r="A1346" s="31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P1346" s="32"/>
      <c r="Q1346" s="32"/>
    </row>
    <row r="1347" spans="1:17" s="33" customFormat="1" ht="15.75">
      <c r="A1347" s="31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P1347" s="32"/>
      <c r="Q1347" s="32"/>
    </row>
    <row r="1348" spans="1:17" s="33" customFormat="1" ht="15.75">
      <c r="A1348" s="31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P1348" s="32"/>
      <c r="Q1348" s="32"/>
    </row>
    <row r="1349" spans="1:17" s="33" customFormat="1" ht="15.75">
      <c r="A1349" s="31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P1349" s="32"/>
      <c r="Q1349" s="32"/>
    </row>
    <row r="1350" spans="1:17" s="33" customFormat="1" ht="15.75">
      <c r="A1350" s="31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P1350" s="32"/>
      <c r="Q1350" s="32"/>
    </row>
    <row r="1351" spans="1:17" s="33" customFormat="1" ht="15.75">
      <c r="A1351" s="31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P1351" s="32"/>
      <c r="Q1351" s="32"/>
    </row>
    <row r="1352" spans="1:17" s="33" customFormat="1" ht="15.75">
      <c r="A1352" s="31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P1352" s="32"/>
      <c r="Q1352" s="32"/>
    </row>
    <row r="1353" spans="1:17" s="33" customFormat="1" ht="15.75">
      <c r="A1353" s="31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P1353" s="32"/>
      <c r="Q1353" s="32"/>
    </row>
    <row r="1354" spans="1:17" s="33" customFormat="1" ht="15.75">
      <c r="A1354" s="31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P1354" s="32"/>
      <c r="Q1354" s="32"/>
    </row>
    <row r="1355" spans="1:17" s="33" customFormat="1" ht="15.75">
      <c r="A1355" s="31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P1355" s="32"/>
      <c r="Q1355" s="32"/>
    </row>
    <row r="1356" spans="1:17" s="33" customFormat="1" ht="15.75">
      <c r="A1356" s="31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P1356" s="32"/>
      <c r="Q1356" s="32"/>
    </row>
    <row r="1357" spans="1:17" s="33" customFormat="1" ht="15.75">
      <c r="A1357" s="31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P1357" s="32"/>
      <c r="Q1357" s="32"/>
    </row>
    <row r="1358" spans="1:17" s="33" customFormat="1" ht="15.75">
      <c r="A1358" s="31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P1358" s="32"/>
      <c r="Q1358" s="32"/>
    </row>
    <row r="1359" spans="1:17" s="33" customFormat="1" ht="15.75">
      <c r="A1359" s="31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P1359" s="32"/>
      <c r="Q1359" s="32"/>
    </row>
    <row r="1360" spans="1:17" s="33" customFormat="1" ht="15.75">
      <c r="A1360" s="31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P1360" s="32"/>
      <c r="Q1360" s="32"/>
    </row>
    <row r="1361" spans="1:17" s="33" customFormat="1" ht="15.75">
      <c r="A1361" s="31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P1361" s="32"/>
      <c r="Q1361" s="32"/>
    </row>
    <row r="1362" spans="1:17" s="33" customFormat="1" ht="15.75">
      <c r="A1362" s="31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P1362" s="32"/>
      <c r="Q1362" s="32"/>
    </row>
    <row r="1363" spans="1:17" s="33" customFormat="1" ht="15.75">
      <c r="A1363" s="31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P1363" s="32"/>
      <c r="Q1363" s="32"/>
    </row>
    <row r="1364" spans="1:17" s="33" customFormat="1" ht="15.75">
      <c r="A1364" s="31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P1364" s="32"/>
      <c r="Q1364" s="32"/>
    </row>
    <row r="1365" spans="1:17" s="33" customFormat="1" ht="15.75">
      <c r="A1365" s="31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P1365" s="32"/>
      <c r="Q1365" s="32"/>
    </row>
    <row r="1366" spans="1:17" s="33" customFormat="1" ht="15.75">
      <c r="A1366" s="31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P1366" s="32"/>
      <c r="Q1366" s="32"/>
    </row>
    <row r="1367" spans="1:17" s="33" customFormat="1" ht="15.75">
      <c r="A1367" s="31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P1367" s="32"/>
      <c r="Q1367" s="32"/>
    </row>
    <row r="1368" spans="1:17" s="33" customFormat="1" ht="15.75">
      <c r="A1368" s="31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P1368" s="32"/>
      <c r="Q1368" s="32"/>
    </row>
    <row r="1369" spans="1:17" s="33" customFormat="1" ht="15.75">
      <c r="A1369" s="31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P1369" s="32"/>
      <c r="Q1369" s="32"/>
    </row>
    <row r="1370" spans="1:17" s="33" customFormat="1" ht="15.75">
      <c r="A1370" s="31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P1370" s="32"/>
      <c r="Q1370" s="32"/>
    </row>
    <row r="1371" spans="1:17" s="33" customFormat="1" ht="15.75">
      <c r="A1371" s="31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P1371" s="32"/>
      <c r="Q1371" s="32"/>
    </row>
    <row r="1372" spans="1:17" s="33" customFormat="1" ht="15.75">
      <c r="A1372" s="31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P1372" s="32"/>
      <c r="Q1372" s="32"/>
    </row>
    <row r="1373" spans="1:17" s="33" customFormat="1" ht="15.75">
      <c r="A1373" s="31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P1373" s="32"/>
      <c r="Q1373" s="32"/>
    </row>
    <row r="1374" spans="1:17" s="33" customFormat="1" ht="15.75">
      <c r="A1374" s="31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P1374" s="32"/>
      <c r="Q1374" s="32"/>
    </row>
    <row r="1375" spans="1:17" s="33" customFormat="1" ht="15.75">
      <c r="A1375" s="31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P1375" s="32"/>
      <c r="Q1375" s="32"/>
    </row>
    <row r="1376" spans="1:17" s="33" customFormat="1" ht="15.75">
      <c r="A1376" s="31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P1376" s="32"/>
      <c r="Q1376" s="32"/>
    </row>
    <row r="1377" spans="1:17" s="33" customFormat="1" ht="15.75">
      <c r="A1377" s="31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P1377" s="32"/>
      <c r="Q1377" s="32"/>
    </row>
    <row r="1378" spans="1:17" s="33" customFormat="1" ht="15.75">
      <c r="A1378" s="31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P1378" s="32"/>
      <c r="Q1378" s="32"/>
    </row>
    <row r="1379" spans="1:17" s="33" customFormat="1" ht="15.75">
      <c r="A1379" s="31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P1379" s="32"/>
      <c r="Q1379" s="32"/>
    </row>
    <row r="1380" spans="1:17" s="33" customFormat="1" ht="15.75">
      <c r="A1380" s="31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P1380" s="32"/>
      <c r="Q1380" s="32"/>
    </row>
    <row r="1381" spans="1:17" s="33" customFormat="1" ht="15.75">
      <c r="A1381" s="31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P1381" s="32"/>
      <c r="Q1381" s="32"/>
    </row>
    <row r="1382" spans="1:17" s="33" customFormat="1" ht="15.75">
      <c r="A1382" s="31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P1382" s="32"/>
      <c r="Q1382" s="32"/>
    </row>
    <row r="1383" spans="1:17" s="33" customFormat="1" ht="15.75">
      <c r="A1383" s="31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P1383" s="32"/>
      <c r="Q1383" s="32"/>
    </row>
    <row r="1384" spans="1:17" s="33" customFormat="1" ht="15.75">
      <c r="A1384" s="31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P1384" s="32"/>
      <c r="Q1384" s="32"/>
    </row>
    <row r="1385" spans="1:17" s="33" customFormat="1" ht="15.75">
      <c r="A1385" s="31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P1385" s="32"/>
      <c r="Q1385" s="32"/>
    </row>
    <row r="1386" spans="1:17" s="33" customFormat="1" ht="15.75">
      <c r="A1386" s="31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P1386" s="32"/>
      <c r="Q1386" s="32"/>
    </row>
    <row r="1387" spans="1:17" s="33" customFormat="1" ht="15.75">
      <c r="A1387" s="31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P1387" s="32"/>
      <c r="Q1387" s="32"/>
    </row>
    <row r="1388" spans="1:17" s="33" customFormat="1" ht="15.75">
      <c r="A1388" s="31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P1388" s="32"/>
      <c r="Q1388" s="32"/>
    </row>
    <row r="1389" spans="1:17" s="33" customFormat="1" ht="15.75">
      <c r="A1389" s="31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P1389" s="32"/>
      <c r="Q1389" s="32"/>
    </row>
    <row r="1390" spans="1:17" s="33" customFormat="1" ht="15.75">
      <c r="A1390" s="31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P1390" s="32"/>
      <c r="Q1390" s="32"/>
    </row>
    <row r="1391" spans="1:17" s="33" customFormat="1" ht="15.75">
      <c r="A1391" s="31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P1391" s="32"/>
      <c r="Q1391" s="32"/>
    </row>
    <row r="1392" spans="1:17" s="33" customFormat="1" ht="15.75">
      <c r="A1392" s="31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P1392" s="32"/>
      <c r="Q1392" s="32"/>
    </row>
    <row r="1393" spans="1:17" s="33" customFormat="1" ht="15.75">
      <c r="A1393" s="31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P1393" s="32"/>
      <c r="Q1393" s="32"/>
    </row>
    <row r="1394" spans="1:17" s="33" customFormat="1" ht="15.75">
      <c r="A1394" s="31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P1394" s="32"/>
      <c r="Q1394" s="32"/>
    </row>
    <row r="1395" spans="1:17" s="33" customFormat="1" ht="15.75">
      <c r="A1395" s="31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P1395" s="32"/>
      <c r="Q1395" s="32"/>
    </row>
    <row r="1396" spans="1:17" s="33" customFormat="1" ht="15.75">
      <c r="A1396" s="31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P1396" s="32"/>
      <c r="Q1396" s="32"/>
    </row>
    <row r="1397" spans="1:17" s="33" customFormat="1" ht="15.75">
      <c r="A1397" s="31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P1397" s="32"/>
      <c r="Q1397" s="32"/>
    </row>
    <row r="1398" spans="1:17" s="33" customFormat="1" ht="15.75">
      <c r="A1398" s="31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P1398" s="32"/>
      <c r="Q1398" s="32"/>
    </row>
    <row r="1399" spans="1:17" s="33" customFormat="1" ht="15.75">
      <c r="A1399" s="31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P1399" s="32"/>
      <c r="Q1399" s="32"/>
    </row>
    <row r="1400" spans="1:17" s="33" customFormat="1" ht="15.75">
      <c r="A1400" s="31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P1400" s="32"/>
      <c r="Q1400" s="32"/>
    </row>
    <row r="1401" spans="1:17" s="33" customFormat="1" ht="15.75">
      <c r="A1401" s="31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P1401" s="32"/>
      <c r="Q1401" s="32"/>
    </row>
    <row r="1402" spans="1:17" s="33" customFormat="1" ht="15.75">
      <c r="A1402" s="31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P1402" s="32"/>
      <c r="Q1402" s="32"/>
    </row>
    <row r="1403" spans="1:17" s="33" customFormat="1" ht="15.75">
      <c r="A1403" s="31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P1403" s="32"/>
      <c r="Q1403" s="32"/>
    </row>
    <row r="1404" spans="1:17" s="33" customFormat="1" ht="15.75">
      <c r="A1404" s="31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P1404" s="32"/>
      <c r="Q1404" s="32"/>
    </row>
    <row r="1405" spans="1:17" s="33" customFormat="1" ht="15.75">
      <c r="A1405" s="31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P1405" s="32"/>
      <c r="Q1405" s="32"/>
    </row>
    <row r="1406" spans="1:17" s="33" customFormat="1" ht="15.75">
      <c r="A1406" s="31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P1406" s="32"/>
      <c r="Q1406" s="32"/>
    </row>
    <row r="1407" spans="1:17" s="33" customFormat="1" ht="15.75">
      <c r="A1407" s="31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P1407" s="32"/>
      <c r="Q1407" s="32"/>
    </row>
    <row r="1408" spans="1:17" s="33" customFormat="1" ht="15.75">
      <c r="A1408" s="31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P1408" s="32"/>
      <c r="Q1408" s="32"/>
    </row>
    <row r="1409" spans="1:17" s="33" customFormat="1" ht="15.75">
      <c r="A1409" s="31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P1409" s="32"/>
      <c r="Q1409" s="32"/>
    </row>
    <row r="1410" spans="1:17" s="33" customFormat="1" ht="15.75">
      <c r="A1410" s="31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P1410" s="32"/>
      <c r="Q1410" s="32"/>
    </row>
    <row r="1411" spans="1:17" s="33" customFormat="1" ht="15.75">
      <c r="A1411" s="31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P1411" s="32"/>
      <c r="Q1411" s="32"/>
    </row>
    <row r="1412" spans="1:17" s="33" customFormat="1" ht="15.75">
      <c r="A1412" s="31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P1412" s="32"/>
      <c r="Q1412" s="32"/>
    </row>
    <row r="1413" spans="1:17" s="33" customFormat="1" ht="15.75">
      <c r="A1413" s="31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P1413" s="32"/>
      <c r="Q1413" s="32"/>
    </row>
    <row r="1414" spans="1:17" s="33" customFormat="1" ht="15.75">
      <c r="A1414" s="31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P1414" s="32"/>
      <c r="Q1414" s="32"/>
    </row>
    <row r="1415" spans="1:17" s="33" customFormat="1" ht="15.75">
      <c r="A1415" s="31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P1415" s="32"/>
      <c r="Q1415" s="32"/>
    </row>
    <row r="1416" spans="1:17" s="33" customFormat="1" ht="15.75">
      <c r="A1416" s="31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P1416" s="32"/>
      <c r="Q1416" s="32"/>
    </row>
    <row r="1417" spans="1:17" s="33" customFormat="1" ht="15.75">
      <c r="A1417" s="31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P1417" s="32"/>
      <c r="Q1417" s="32"/>
    </row>
    <row r="1418" spans="1:17" s="33" customFormat="1" ht="15.75">
      <c r="A1418" s="31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P1418" s="32"/>
      <c r="Q1418" s="32"/>
    </row>
    <row r="1419" spans="1:17" s="33" customFormat="1" ht="15.75">
      <c r="A1419" s="31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P1419" s="32"/>
      <c r="Q1419" s="32"/>
    </row>
    <row r="1420" spans="1:17" s="33" customFormat="1" ht="15.75">
      <c r="A1420" s="31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P1420" s="32"/>
      <c r="Q1420" s="32"/>
    </row>
    <row r="1421" spans="1:17" s="33" customFormat="1" ht="15.75">
      <c r="A1421" s="31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P1421" s="32"/>
      <c r="Q1421" s="32"/>
    </row>
    <row r="1422" spans="1:17" s="33" customFormat="1" ht="15.75">
      <c r="A1422" s="31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P1422" s="32"/>
      <c r="Q1422" s="32"/>
    </row>
    <row r="1423" spans="1:17" s="33" customFormat="1" ht="15.75">
      <c r="A1423" s="31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P1423" s="32"/>
      <c r="Q1423" s="32"/>
    </row>
    <row r="1424" spans="1:17" s="33" customFormat="1" ht="15.75">
      <c r="A1424" s="31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P1424" s="32"/>
      <c r="Q1424" s="32"/>
    </row>
    <row r="1425" spans="1:17" s="33" customFormat="1" ht="15.75">
      <c r="A1425" s="31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P1425" s="32"/>
      <c r="Q1425" s="32"/>
    </row>
    <row r="1426" spans="1:17" s="33" customFormat="1" ht="15.75">
      <c r="A1426" s="31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P1426" s="32"/>
      <c r="Q1426" s="32"/>
    </row>
    <row r="1427" spans="1:17" s="33" customFormat="1" ht="15.75">
      <c r="A1427" s="31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P1427" s="32"/>
      <c r="Q1427" s="32"/>
    </row>
    <row r="1428" spans="1:17" s="33" customFormat="1" ht="15.75">
      <c r="A1428" s="31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P1428" s="32"/>
      <c r="Q1428" s="32"/>
    </row>
    <row r="1429" spans="1:17" s="33" customFormat="1" ht="15.75">
      <c r="A1429" s="31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P1429" s="32"/>
      <c r="Q1429" s="32"/>
    </row>
    <row r="1430" spans="1:17" s="33" customFormat="1" ht="15.75">
      <c r="A1430" s="31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P1430" s="32"/>
      <c r="Q1430" s="32"/>
    </row>
    <row r="1431" spans="1:17" s="33" customFormat="1" ht="15.75">
      <c r="A1431" s="31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P1431" s="32"/>
      <c r="Q1431" s="32"/>
    </row>
    <row r="1432" spans="1:17" s="33" customFormat="1" ht="15.75">
      <c r="A1432" s="31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P1432" s="32"/>
      <c r="Q1432" s="32"/>
    </row>
    <row r="1433" spans="1:17" s="33" customFormat="1" ht="15.75">
      <c r="A1433" s="31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P1433" s="32"/>
      <c r="Q1433" s="32"/>
    </row>
    <row r="1434" spans="1:17" s="33" customFormat="1" ht="15.75">
      <c r="A1434" s="31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P1434" s="32"/>
      <c r="Q1434" s="32"/>
    </row>
    <row r="1435" spans="1:17" s="33" customFormat="1" ht="15.75">
      <c r="A1435" s="31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P1435" s="32"/>
      <c r="Q1435" s="32"/>
    </row>
    <row r="1436" spans="1:17" s="33" customFormat="1" ht="15.75">
      <c r="A1436" s="31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P1436" s="32"/>
      <c r="Q1436" s="32"/>
    </row>
    <row r="1437" spans="1:17" s="33" customFormat="1" ht="15.75">
      <c r="A1437" s="31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P1437" s="32"/>
      <c r="Q1437" s="32"/>
    </row>
    <row r="1438" spans="1:17" s="33" customFormat="1" ht="15.75">
      <c r="A1438" s="31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P1438" s="32"/>
      <c r="Q1438" s="32"/>
    </row>
    <row r="1439" spans="1:17" s="33" customFormat="1" ht="15.75">
      <c r="A1439" s="31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P1439" s="32"/>
      <c r="Q1439" s="32"/>
    </row>
    <row r="1440" spans="1:17" s="33" customFormat="1" ht="15.75">
      <c r="A1440" s="31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P1440" s="32"/>
      <c r="Q1440" s="32"/>
    </row>
    <row r="1441" spans="1:17" s="33" customFormat="1" ht="15.75">
      <c r="A1441" s="31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P1441" s="32"/>
      <c r="Q1441" s="32"/>
    </row>
    <row r="1442" spans="1:17" s="33" customFormat="1" ht="15.75">
      <c r="A1442" s="31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P1442" s="32"/>
      <c r="Q1442" s="32"/>
    </row>
    <row r="1443" spans="1:17" s="33" customFormat="1" ht="15.75">
      <c r="A1443" s="31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P1443" s="32"/>
      <c r="Q1443" s="32"/>
    </row>
    <row r="1444" spans="1:17" s="33" customFormat="1" ht="15.75">
      <c r="A1444" s="31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P1444" s="32"/>
      <c r="Q1444" s="32"/>
    </row>
    <row r="1445" spans="1:17" s="33" customFormat="1" ht="15.75">
      <c r="A1445" s="31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P1445" s="32"/>
      <c r="Q1445" s="32"/>
    </row>
    <row r="1446" spans="1:17" s="33" customFormat="1" ht="15.75">
      <c r="A1446" s="31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P1446" s="32"/>
      <c r="Q1446" s="32"/>
    </row>
    <row r="1447" spans="1:17" s="33" customFormat="1" ht="15.75">
      <c r="A1447" s="31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P1447" s="32"/>
      <c r="Q1447" s="32"/>
    </row>
    <row r="1448" spans="1:17" s="33" customFormat="1" ht="15.75">
      <c r="A1448" s="31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P1448" s="32"/>
      <c r="Q1448" s="32"/>
    </row>
    <row r="1449" spans="1:17" s="33" customFormat="1" ht="15.75">
      <c r="A1449" s="31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P1449" s="32"/>
      <c r="Q1449" s="32"/>
    </row>
    <row r="1450" spans="1:17" s="33" customFormat="1" ht="15.75">
      <c r="A1450" s="31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P1450" s="32"/>
      <c r="Q1450" s="32"/>
    </row>
    <row r="1451" spans="1:17" s="33" customFormat="1" ht="15.75">
      <c r="A1451" s="31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P1451" s="32"/>
      <c r="Q1451" s="32"/>
    </row>
    <row r="1452" spans="1:17" s="33" customFormat="1" ht="15.75">
      <c r="A1452" s="31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P1452" s="32"/>
      <c r="Q1452" s="32"/>
    </row>
    <row r="1453" spans="1:17" s="33" customFormat="1" ht="15.75">
      <c r="A1453" s="31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P1453" s="32"/>
      <c r="Q1453" s="32"/>
    </row>
    <row r="1454" spans="1:17" s="33" customFormat="1" ht="15.75">
      <c r="A1454" s="31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P1454" s="32"/>
      <c r="Q1454" s="32"/>
    </row>
    <row r="1455" spans="1:17" s="33" customFormat="1" ht="15.75">
      <c r="A1455" s="31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P1455" s="32"/>
      <c r="Q1455" s="32"/>
    </row>
    <row r="1456" spans="1:17" s="33" customFormat="1" ht="15.75">
      <c r="A1456" s="31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P1456" s="32"/>
      <c r="Q1456" s="32"/>
    </row>
    <row r="1457" spans="1:17" s="33" customFormat="1" ht="15.75">
      <c r="A1457" s="31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P1457" s="32"/>
      <c r="Q1457" s="32"/>
    </row>
    <row r="1458" spans="1:17" s="33" customFormat="1" ht="15.75">
      <c r="A1458" s="31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P1458" s="32"/>
      <c r="Q1458" s="32"/>
    </row>
    <row r="1459" spans="1:17" s="33" customFormat="1" ht="15.75">
      <c r="A1459" s="31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P1459" s="32"/>
      <c r="Q1459" s="32"/>
    </row>
    <row r="1460" spans="1:17" s="33" customFormat="1" ht="15.75">
      <c r="A1460" s="31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P1460" s="32"/>
      <c r="Q1460" s="32"/>
    </row>
    <row r="1461" spans="1:17" s="33" customFormat="1" ht="15.75">
      <c r="A1461" s="31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P1461" s="32"/>
      <c r="Q1461" s="32"/>
    </row>
    <row r="1462" spans="1:17" s="33" customFormat="1" ht="15.75">
      <c r="A1462" s="31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P1462" s="32"/>
      <c r="Q1462" s="32"/>
    </row>
    <row r="1463" spans="1:17" s="33" customFormat="1" ht="15.75">
      <c r="A1463" s="31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P1463" s="32"/>
      <c r="Q1463" s="32"/>
    </row>
    <row r="1464" spans="1:17" s="33" customFormat="1" ht="15.75">
      <c r="A1464" s="31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P1464" s="32"/>
      <c r="Q1464" s="32"/>
    </row>
    <row r="1465" spans="1:17" s="33" customFormat="1" ht="15.75">
      <c r="A1465" s="31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P1465" s="32"/>
      <c r="Q1465" s="32"/>
    </row>
    <row r="1466" spans="1:17" s="33" customFormat="1" ht="15.75">
      <c r="A1466" s="31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P1466" s="32"/>
      <c r="Q1466" s="32"/>
    </row>
    <row r="1467" spans="1:17" s="33" customFormat="1" ht="15.75">
      <c r="A1467" s="31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P1467" s="32"/>
      <c r="Q1467" s="32"/>
    </row>
    <row r="1468" spans="1:17" s="33" customFormat="1" ht="15.75">
      <c r="A1468" s="31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P1468" s="32"/>
      <c r="Q1468" s="32"/>
    </row>
    <row r="1469" spans="1:17" s="33" customFormat="1" ht="15.75">
      <c r="A1469" s="31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P1469" s="32"/>
      <c r="Q1469" s="32"/>
    </row>
    <row r="1470" spans="1:17" s="33" customFormat="1" ht="15.75">
      <c r="A1470" s="31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P1470" s="32"/>
      <c r="Q1470" s="32"/>
    </row>
    <row r="1471" spans="1:17" s="33" customFormat="1" ht="15.75">
      <c r="A1471" s="31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P1471" s="32"/>
      <c r="Q1471" s="32"/>
    </row>
    <row r="1472" spans="1:17" s="33" customFormat="1" ht="15.75">
      <c r="A1472" s="31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P1472" s="32"/>
      <c r="Q1472" s="32"/>
    </row>
    <row r="1473" spans="1:17" s="33" customFormat="1" ht="15.75">
      <c r="A1473" s="31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P1473" s="32"/>
      <c r="Q1473" s="32"/>
    </row>
    <row r="1474" spans="1:17" s="33" customFormat="1" ht="15.75">
      <c r="A1474" s="31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P1474" s="32"/>
      <c r="Q1474" s="32"/>
    </row>
    <row r="1475" spans="1:17" s="33" customFormat="1" ht="15.75">
      <c r="A1475" s="31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P1475" s="32"/>
      <c r="Q1475" s="32"/>
    </row>
    <row r="1476" spans="1:17" s="33" customFormat="1" ht="15.75">
      <c r="A1476" s="31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P1476" s="32"/>
      <c r="Q1476" s="32"/>
    </row>
    <row r="1477" spans="1:17" s="33" customFormat="1" ht="15.75">
      <c r="A1477" s="31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P1477" s="32"/>
      <c r="Q1477" s="32"/>
    </row>
    <row r="1478" spans="1:17" s="33" customFormat="1" ht="15.75">
      <c r="A1478" s="31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P1478" s="32"/>
      <c r="Q1478" s="32"/>
    </row>
    <row r="1479" spans="1:17" s="33" customFormat="1" ht="15.75">
      <c r="A1479" s="31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P1479" s="32"/>
      <c r="Q1479" s="32"/>
    </row>
    <row r="1480" spans="1:17" s="33" customFormat="1" ht="15.75">
      <c r="A1480" s="31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P1480" s="32"/>
      <c r="Q1480" s="32"/>
    </row>
    <row r="1481" spans="1:17" s="33" customFormat="1" ht="15.75">
      <c r="A1481" s="31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P1481" s="32"/>
      <c r="Q1481" s="32"/>
    </row>
    <row r="1482" spans="1:17" s="33" customFormat="1" ht="15.75">
      <c r="A1482" s="31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P1482" s="32"/>
      <c r="Q1482" s="32"/>
    </row>
    <row r="1483" spans="1:17" s="33" customFormat="1" ht="15.75">
      <c r="A1483" s="31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P1483" s="32"/>
      <c r="Q1483" s="32"/>
    </row>
    <row r="1484" spans="1:17" s="33" customFormat="1" ht="15.75">
      <c r="A1484" s="31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P1484" s="32"/>
      <c r="Q1484" s="32"/>
    </row>
    <row r="1485" spans="1:17" s="33" customFormat="1" ht="15.75">
      <c r="A1485" s="31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P1485" s="32"/>
      <c r="Q1485" s="32"/>
    </row>
    <row r="1486" spans="1:17" s="33" customFormat="1" ht="15.75">
      <c r="A1486" s="31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P1486" s="32"/>
      <c r="Q1486" s="32"/>
    </row>
    <row r="1487" spans="1:17" s="33" customFormat="1" ht="15.75">
      <c r="A1487" s="31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P1487" s="32"/>
      <c r="Q1487" s="32"/>
    </row>
    <row r="1488" spans="1:17" s="33" customFormat="1" ht="15.75">
      <c r="A1488" s="31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P1488" s="32"/>
      <c r="Q1488" s="32"/>
    </row>
    <row r="1489" spans="1:17" s="33" customFormat="1" ht="15.75">
      <c r="A1489" s="31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P1489" s="32"/>
      <c r="Q1489" s="32"/>
    </row>
    <row r="1490" spans="1:17" s="33" customFormat="1" ht="15.75">
      <c r="A1490" s="31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P1490" s="32"/>
      <c r="Q1490" s="32"/>
    </row>
    <row r="1491" spans="1:17" s="33" customFormat="1" ht="15.75">
      <c r="A1491" s="31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P1491" s="32"/>
      <c r="Q1491" s="32"/>
    </row>
    <row r="1492" spans="1:17" s="33" customFormat="1" ht="15.75">
      <c r="A1492" s="31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P1492" s="32"/>
      <c r="Q1492" s="32"/>
    </row>
    <row r="1493" spans="1:17" s="33" customFormat="1" ht="15.75">
      <c r="A1493" s="31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P1493" s="32"/>
      <c r="Q1493" s="32"/>
    </row>
    <row r="1494" spans="1:17" s="33" customFormat="1" ht="15.75">
      <c r="A1494" s="31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P1494" s="32"/>
      <c r="Q1494" s="32"/>
    </row>
    <row r="1495" spans="1:17" s="33" customFormat="1" ht="15.75">
      <c r="A1495" s="31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P1495" s="32"/>
      <c r="Q1495" s="32"/>
    </row>
    <row r="1496" spans="1:17" s="33" customFormat="1" ht="15.75">
      <c r="A1496" s="31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P1496" s="32"/>
      <c r="Q1496" s="32"/>
    </row>
    <row r="1497" spans="1:17" s="33" customFormat="1" ht="15.75">
      <c r="A1497" s="31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P1497" s="32"/>
      <c r="Q1497" s="32"/>
    </row>
    <row r="1498" spans="1:17" s="33" customFormat="1" ht="15.75">
      <c r="A1498" s="31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P1498" s="32"/>
      <c r="Q1498" s="32"/>
    </row>
    <row r="1499" spans="1:17" s="33" customFormat="1" ht="15.75">
      <c r="A1499" s="31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P1499" s="32"/>
      <c r="Q1499" s="32"/>
    </row>
    <row r="1500" spans="1:17" s="33" customFormat="1" ht="15.75">
      <c r="A1500" s="31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P1500" s="32"/>
      <c r="Q1500" s="32"/>
    </row>
    <row r="1501" spans="1:17" s="33" customFormat="1" ht="15.75">
      <c r="A1501" s="31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P1501" s="32"/>
      <c r="Q1501" s="32"/>
    </row>
    <row r="1502" spans="1:17" s="33" customFormat="1" ht="15.75">
      <c r="A1502" s="31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P1502" s="32"/>
      <c r="Q1502" s="32"/>
    </row>
    <row r="1503" spans="1:17" s="33" customFormat="1" ht="15.75">
      <c r="A1503" s="31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P1503" s="32"/>
      <c r="Q1503" s="32"/>
    </row>
    <row r="1504" spans="1:17" s="33" customFormat="1" ht="15.75">
      <c r="A1504" s="31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P1504" s="32"/>
      <c r="Q1504" s="32"/>
    </row>
    <row r="1505" spans="1:17" s="33" customFormat="1" ht="15.75">
      <c r="A1505" s="31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P1505" s="32"/>
      <c r="Q1505" s="32"/>
    </row>
    <row r="1506" spans="1:17" s="33" customFormat="1" ht="15.75">
      <c r="A1506" s="31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P1506" s="32"/>
      <c r="Q1506" s="32"/>
    </row>
    <row r="1507" spans="1:17" s="33" customFormat="1" ht="15.75">
      <c r="A1507" s="31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P1507" s="32"/>
      <c r="Q1507" s="32"/>
    </row>
    <row r="1508" spans="1:17" s="33" customFormat="1" ht="15.75">
      <c r="A1508" s="31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P1508" s="32"/>
      <c r="Q1508" s="32"/>
    </row>
    <row r="1509" spans="1:17" s="33" customFormat="1" ht="15.75">
      <c r="A1509" s="31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P1509" s="32"/>
      <c r="Q1509" s="32"/>
    </row>
    <row r="1510" spans="1:17" s="33" customFormat="1" ht="15.75">
      <c r="A1510" s="31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P1510" s="32"/>
      <c r="Q1510" s="32"/>
    </row>
    <row r="1511" spans="1:17" s="33" customFormat="1" ht="15.75">
      <c r="A1511" s="31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P1511" s="32"/>
      <c r="Q1511" s="32"/>
    </row>
    <row r="1512" spans="1:17" s="33" customFormat="1" ht="15.75">
      <c r="A1512" s="31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P1512" s="32"/>
      <c r="Q1512" s="32"/>
    </row>
    <row r="1513" spans="1:17" s="33" customFormat="1" ht="15.75">
      <c r="A1513" s="31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P1513" s="32"/>
      <c r="Q1513" s="32"/>
    </row>
    <row r="1514" spans="1:17" s="33" customFormat="1" ht="15.75">
      <c r="A1514" s="31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P1514" s="32"/>
      <c r="Q1514" s="32"/>
    </row>
    <row r="1515" spans="1:17" s="33" customFormat="1" ht="15.75">
      <c r="A1515" s="31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P1515" s="32"/>
      <c r="Q1515" s="32"/>
    </row>
    <row r="1516" spans="1:17" s="33" customFormat="1" ht="15.75">
      <c r="A1516" s="31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P1516" s="32"/>
      <c r="Q1516" s="32"/>
    </row>
    <row r="1517" spans="1:17" s="33" customFormat="1" ht="15.75">
      <c r="A1517" s="31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P1517" s="32"/>
      <c r="Q1517" s="32"/>
    </row>
    <row r="1518" spans="1:17" s="33" customFormat="1" ht="15.75">
      <c r="A1518" s="31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P1518" s="32"/>
      <c r="Q1518" s="32"/>
    </row>
    <row r="1519" spans="1:17" s="33" customFormat="1" ht="15.75">
      <c r="A1519" s="31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P1519" s="32"/>
      <c r="Q1519" s="32"/>
    </row>
    <row r="1520" spans="1:17" s="33" customFormat="1" ht="15.75">
      <c r="A1520" s="31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P1520" s="32"/>
      <c r="Q1520" s="32"/>
    </row>
    <row r="1521" spans="1:17" s="33" customFormat="1" ht="15.75">
      <c r="A1521" s="31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P1521" s="32"/>
      <c r="Q1521" s="32"/>
    </row>
    <row r="1522" spans="1:17" s="33" customFormat="1" ht="15.75">
      <c r="A1522" s="31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P1522" s="32"/>
      <c r="Q1522" s="32"/>
    </row>
    <row r="1523" spans="1:17" s="33" customFormat="1" ht="15.75">
      <c r="A1523" s="31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P1523" s="32"/>
      <c r="Q1523" s="32"/>
    </row>
    <row r="1524" spans="1:17" s="33" customFormat="1" ht="15.75">
      <c r="A1524" s="31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P1524" s="32"/>
      <c r="Q1524" s="32"/>
    </row>
    <row r="1525" spans="1:17" s="33" customFormat="1" ht="15.75">
      <c r="A1525" s="31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P1525" s="32"/>
      <c r="Q1525" s="32"/>
    </row>
    <row r="1526" spans="1:17" s="33" customFormat="1" ht="15.75">
      <c r="A1526" s="31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P1526" s="32"/>
      <c r="Q1526" s="32"/>
    </row>
    <row r="1527" spans="1:17" s="33" customFormat="1" ht="15.75">
      <c r="A1527" s="31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P1527" s="32"/>
      <c r="Q1527" s="32"/>
    </row>
    <row r="1528" spans="1:17" s="33" customFormat="1" ht="15.75">
      <c r="A1528" s="31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P1528" s="32"/>
      <c r="Q1528" s="32"/>
    </row>
    <row r="1529" spans="1:17" s="33" customFormat="1" ht="15.75">
      <c r="A1529" s="31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P1529" s="32"/>
      <c r="Q1529" s="32"/>
    </row>
    <row r="1530" spans="1:17" s="33" customFormat="1" ht="15.75">
      <c r="A1530" s="31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P1530" s="32"/>
      <c r="Q1530" s="32"/>
    </row>
    <row r="1531" spans="1:17" s="33" customFormat="1" ht="15.75">
      <c r="A1531" s="31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P1531" s="32"/>
      <c r="Q1531" s="32"/>
    </row>
    <row r="1532" spans="1:17" s="33" customFormat="1" ht="15.75">
      <c r="A1532" s="31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P1532" s="32"/>
      <c r="Q1532" s="32"/>
    </row>
    <row r="1533" spans="1:17" s="33" customFormat="1" ht="15.75">
      <c r="A1533" s="31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P1533" s="32"/>
      <c r="Q1533" s="32"/>
    </row>
    <row r="1534" spans="1:17" s="33" customFormat="1" ht="15.75">
      <c r="A1534" s="31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P1534" s="32"/>
      <c r="Q1534" s="32"/>
    </row>
    <row r="1535" spans="1:17" s="33" customFormat="1" ht="15.75">
      <c r="A1535" s="31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P1535" s="32"/>
      <c r="Q1535" s="32"/>
    </row>
    <row r="1536" spans="1:17" s="33" customFormat="1" ht="15.75">
      <c r="A1536" s="31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P1536" s="32"/>
      <c r="Q1536" s="32"/>
    </row>
    <row r="1537" spans="1:17" s="33" customFormat="1" ht="15.75">
      <c r="A1537" s="31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P1537" s="32"/>
      <c r="Q1537" s="32"/>
    </row>
    <row r="1538" spans="1:17" s="33" customFormat="1" ht="15.75">
      <c r="A1538" s="31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P1538" s="32"/>
      <c r="Q1538" s="32"/>
    </row>
    <row r="1539" spans="1:17" s="33" customFormat="1" ht="15.75">
      <c r="A1539" s="31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P1539" s="32"/>
      <c r="Q1539" s="32"/>
    </row>
    <row r="1540" spans="1:17" s="33" customFormat="1" ht="15.75">
      <c r="A1540" s="31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P1540" s="32"/>
      <c r="Q1540" s="32"/>
    </row>
    <row r="1541" spans="1:17" s="33" customFormat="1" ht="15.75">
      <c r="A1541" s="31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P1541" s="32"/>
      <c r="Q1541" s="32"/>
    </row>
    <row r="1542" spans="1:17" s="33" customFormat="1" ht="15.75">
      <c r="A1542" s="31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P1542" s="32"/>
      <c r="Q1542" s="32"/>
    </row>
    <row r="1543" spans="1:17" s="33" customFormat="1" ht="15.75">
      <c r="A1543" s="31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P1543" s="32"/>
      <c r="Q1543" s="32"/>
    </row>
    <row r="1544" spans="1:17" s="33" customFormat="1" ht="15.75">
      <c r="A1544" s="31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P1544" s="32"/>
      <c r="Q1544" s="32"/>
    </row>
    <row r="1545" spans="1:17" s="33" customFormat="1" ht="15.75">
      <c r="A1545" s="31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P1545" s="32"/>
      <c r="Q1545" s="32"/>
    </row>
    <row r="1546" spans="1:17" s="33" customFormat="1" ht="15.75">
      <c r="A1546" s="31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P1546" s="32"/>
      <c r="Q1546" s="32"/>
    </row>
    <row r="1547" spans="1:17" s="33" customFormat="1" ht="15.75">
      <c r="A1547" s="31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P1547" s="32"/>
      <c r="Q1547" s="32"/>
    </row>
    <row r="1548" spans="1:17" s="33" customFormat="1" ht="15.75">
      <c r="A1548" s="31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P1548" s="32"/>
      <c r="Q1548" s="32"/>
    </row>
    <row r="1549" spans="1:17" s="33" customFormat="1" ht="15.75">
      <c r="A1549" s="31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P1549" s="32"/>
      <c r="Q1549" s="32"/>
    </row>
    <row r="1550" spans="1:17" s="33" customFormat="1" ht="15.75">
      <c r="A1550" s="31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P1550" s="32"/>
      <c r="Q1550" s="32"/>
    </row>
    <row r="1551" spans="1:17" s="33" customFormat="1" ht="15.75">
      <c r="A1551" s="31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P1551" s="32"/>
      <c r="Q1551" s="32"/>
    </row>
    <row r="1552" spans="1:17" s="33" customFormat="1" ht="15.75">
      <c r="A1552" s="31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P1552" s="32"/>
      <c r="Q1552" s="32"/>
    </row>
    <row r="1553" spans="1:17" s="33" customFormat="1" ht="15.75">
      <c r="A1553" s="31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P1553" s="32"/>
      <c r="Q1553" s="32"/>
    </row>
    <row r="1554" spans="1:17" s="33" customFormat="1" ht="15.75">
      <c r="A1554" s="31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P1554" s="32"/>
      <c r="Q1554" s="32"/>
    </row>
    <row r="1555" spans="1:17" s="33" customFormat="1" ht="15.75">
      <c r="A1555" s="31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P1555" s="32"/>
      <c r="Q1555" s="32"/>
    </row>
    <row r="1556" spans="1:17" s="33" customFormat="1" ht="15.75">
      <c r="A1556" s="31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P1556" s="32"/>
      <c r="Q1556" s="32"/>
    </row>
    <row r="1557" spans="1:17" s="33" customFormat="1" ht="15.75">
      <c r="A1557" s="31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P1557" s="32"/>
      <c r="Q1557" s="32"/>
    </row>
    <row r="1558" spans="1:17" s="33" customFormat="1" ht="15.75">
      <c r="A1558" s="31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P1558" s="32"/>
      <c r="Q1558" s="32"/>
    </row>
    <row r="1559" spans="1:17" s="33" customFormat="1" ht="15.75">
      <c r="A1559" s="31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P1559" s="32"/>
      <c r="Q1559" s="32"/>
    </row>
    <row r="1560" spans="1:17" s="33" customFormat="1" ht="15.75">
      <c r="A1560" s="31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P1560" s="32"/>
      <c r="Q1560" s="32"/>
    </row>
    <row r="1561" spans="1:17" s="33" customFormat="1" ht="15.75">
      <c r="A1561" s="31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P1561" s="32"/>
      <c r="Q1561" s="32"/>
    </row>
    <row r="1562" spans="1:17" s="33" customFormat="1" ht="15.75">
      <c r="A1562" s="31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P1562" s="32"/>
      <c r="Q1562" s="32"/>
    </row>
    <row r="1563" spans="1:17" s="33" customFormat="1" ht="15.75">
      <c r="A1563" s="31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P1563" s="32"/>
      <c r="Q1563" s="32"/>
    </row>
    <row r="1564" spans="1:17" s="33" customFormat="1" ht="15.75">
      <c r="A1564" s="31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P1564" s="32"/>
      <c r="Q1564" s="32"/>
    </row>
    <row r="1565" spans="1:17" s="33" customFormat="1" ht="15.75">
      <c r="A1565" s="31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P1565" s="32"/>
      <c r="Q1565" s="32"/>
    </row>
    <row r="1566" spans="1:17" s="33" customFormat="1" ht="15.75">
      <c r="A1566" s="31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P1566" s="32"/>
      <c r="Q1566" s="32"/>
    </row>
    <row r="1567" spans="1:17" s="33" customFormat="1" ht="15.75">
      <c r="A1567" s="31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P1567" s="32"/>
      <c r="Q1567" s="32"/>
    </row>
    <row r="1568" spans="1:17" s="33" customFormat="1" ht="15.75">
      <c r="A1568" s="31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P1568" s="32"/>
      <c r="Q1568" s="32"/>
    </row>
    <row r="1569" spans="1:17" s="33" customFormat="1" ht="15.75">
      <c r="A1569" s="31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P1569" s="32"/>
      <c r="Q1569" s="32"/>
    </row>
    <row r="1570" spans="1:17" s="33" customFormat="1" ht="15.75">
      <c r="A1570" s="31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P1570" s="32"/>
      <c r="Q1570" s="32"/>
    </row>
    <row r="1571" spans="1:17" s="33" customFormat="1" ht="15.75">
      <c r="A1571" s="31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P1571" s="32"/>
      <c r="Q1571" s="32"/>
    </row>
    <row r="1572" spans="1:17" s="33" customFormat="1" ht="15.75">
      <c r="A1572" s="31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P1572" s="32"/>
      <c r="Q1572" s="32"/>
    </row>
    <row r="1573" spans="1:17" s="33" customFormat="1" ht="15.75">
      <c r="A1573" s="31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P1573" s="32"/>
      <c r="Q1573" s="32"/>
    </row>
    <row r="1574" spans="1:17" s="33" customFormat="1" ht="15.75">
      <c r="A1574" s="31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P1574" s="32"/>
      <c r="Q1574" s="32"/>
    </row>
    <row r="1575" spans="1:17" s="33" customFormat="1" ht="15.75">
      <c r="A1575" s="31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P1575" s="32"/>
      <c r="Q1575" s="32"/>
    </row>
    <row r="1576" spans="1:17" s="33" customFormat="1" ht="15.75">
      <c r="A1576" s="31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P1576" s="32"/>
      <c r="Q1576" s="32"/>
    </row>
    <row r="1577" spans="1:17" s="33" customFormat="1" ht="15.75">
      <c r="A1577" s="31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P1577" s="32"/>
      <c r="Q1577" s="32"/>
    </row>
    <row r="1578" spans="1:17" s="33" customFormat="1" ht="15.75">
      <c r="A1578" s="31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P1578" s="32"/>
      <c r="Q1578" s="32"/>
    </row>
    <row r="1579" spans="1:17" s="33" customFormat="1" ht="15.75">
      <c r="A1579" s="31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P1579" s="32"/>
      <c r="Q1579" s="32"/>
    </row>
    <row r="1580" spans="1:17" s="33" customFormat="1" ht="15.75">
      <c r="A1580" s="31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P1580" s="32"/>
      <c r="Q1580" s="32"/>
    </row>
    <row r="1581" spans="1:17" s="33" customFormat="1" ht="15.75">
      <c r="A1581" s="31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P1581" s="32"/>
      <c r="Q1581" s="32"/>
    </row>
    <row r="1582" spans="1:17" s="33" customFormat="1" ht="15.75">
      <c r="A1582" s="31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P1582" s="32"/>
      <c r="Q1582" s="32"/>
    </row>
    <row r="1583" spans="1:17" s="33" customFormat="1" ht="15.75">
      <c r="A1583" s="31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P1583" s="32"/>
      <c r="Q1583" s="32"/>
    </row>
    <row r="1584" spans="1:17" s="33" customFormat="1" ht="15.75">
      <c r="A1584" s="31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P1584" s="32"/>
      <c r="Q1584" s="32"/>
    </row>
    <row r="1585" spans="1:17" s="33" customFormat="1" ht="15.75">
      <c r="A1585" s="31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P1585" s="32"/>
      <c r="Q1585" s="32"/>
    </row>
    <row r="1586" spans="1:17" s="33" customFormat="1" ht="15.75">
      <c r="A1586" s="31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P1586" s="32"/>
      <c r="Q1586" s="32"/>
    </row>
    <row r="1587" spans="1:17" s="33" customFormat="1" ht="15.75">
      <c r="A1587" s="31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P1587" s="32"/>
      <c r="Q1587" s="32"/>
    </row>
    <row r="1588" spans="1:17" s="33" customFormat="1" ht="15.75">
      <c r="A1588" s="31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P1588" s="32"/>
      <c r="Q1588" s="32"/>
    </row>
    <row r="1589" spans="1:17" s="33" customFormat="1" ht="15.75">
      <c r="A1589" s="31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P1589" s="32"/>
      <c r="Q1589" s="32"/>
    </row>
    <row r="1590" spans="1:17" s="33" customFormat="1" ht="15.75">
      <c r="A1590" s="31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P1590" s="32"/>
      <c r="Q1590" s="32"/>
    </row>
    <row r="1591" spans="1:17" s="33" customFormat="1" ht="15.75">
      <c r="A1591" s="31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P1591" s="32"/>
      <c r="Q1591" s="32"/>
    </row>
    <row r="1592" spans="1:17" s="33" customFormat="1" ht="15.75">
      <c r="A1592" s="31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P1592" s="32"/>
      <c r="Q1592" s="32"/>
    </row>
    <row r="1593" spans="1:17" s="33" customFormat="1" ht="15.75">
      <c r="A1593" s="31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P1593" s="32"/>
      <c r="Q1593" s="32"/>
    </row>
    <row r="1594" spans="1:17" s="33" customFormat="1" ht="15.75">
      <c r="A1594" s="31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P1594" s="32"/>
      <c r="Q1594" s="32"/>
    </row>
    <row r="1595" spans="1:17" s="33" customFormat="1" ht="15.75">
      <c r="A1595" s="31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P1595" s="32"/>
      <c r="Q1595" s="32"/>
    </row>
    <row r="1596" spans="1:17" s="33" customFormat="1" ht="15.75">
      <c r="A1596" s="31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P1596" s="32"/>
      <c r="Q1596" s="32"/>
    </row>
    <row r="1597" spans="1:17" s="33" customFormat="1" ht="15.75">
      <c r="A1597" s="31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P1597" s="32"/>
      <c r="Q1597" s="32"/>
    </row>
    <row r="1598" spans="1:17" s="33" customFormat="1" ht="15.75">
      <c r="A1598" s="31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P1598" s="32"/>
      <c r="Q1598" s="32"/>
    </row>
    <row r="1599" spans="1:17" s="33" customFormat="1" ht="15.75">
      <c r="A1599" s="31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P1599" s="32"/>
      <c r="Q1599" s="32"/>
    </row>
    <row r="1600" spans="1:17" s="33" customFormat="1" ht="15.75">
      <c r="A1600" s="31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P1600" s="32"/>
      <c r="Q1600" s="32"/>
    </row>
    <row r="1601" spans="1:17" s="33" customFormat="1" ht="15.75">
      <c r="A1601" s="31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P1601" s="32"/>
      <c r="Q1601" s="32"/>
    </row>
    <row r="1602" spans="1:17" s="33" customFormat="1" ht="15.75">
      <c r="A1602" s="31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P1602" s="32"/>
      <c r="Q1602" s="32"/>
    </row>
    <row r="1603" spans="1:17" s="33" customFormat="1" ht="15.75">
      <c r="A1603" s="31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P1603" s="32"/>
      <c r="Q1603" s="32"/>
    </row>
    <row r="1604" spans="1:17" s="33" customFormat="1" ht="15.75">
      <c r="A1604" s="31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P1604" s="32"/>
      <c r="Q1604" s="32"/>
    </row>
    <row r="1605" spans="1:17" s="33" customFormat="1" ht="15.75">
      <c r="A1605" s="31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P1605" s="32"/>
      <c r="Q1605" s="32"/>
    </row>
    <row r="1606" spans="1:17" s="33" customFormat="1" ht="15.75">
      <c r="A1606" s="31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P1606" s="32"/>
      <c r="Q1606" s="32"/>
    </row>
    <row r="1607" spans="1:17" s="33" customFormat="1" ht="15.75">
      <c r="A1607" s="31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P1607" s="32"/>
      <c r="Q1607" s="32"/>
    </row>
    <row r="1608" spans="1:17" s="33" customFormat="1" ht="15.75">
      <c r="A1608" s="31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P1608" s="32"/>
      <c r="Q1608" s="32"/>
    </row>
    <row r="1609" spans="1:17" s="33" customFormat="1" ht="15.75">
      <c r="A1609" s="31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P1609" s="32"/>
      <c r="Q1609" s="32"/>
    </row>
    <row r="1610" spans="1:17" s="33" customFormat="1" ht="15.75">
      <c r="A1610" s="31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P1610" s="32"/>
      <c r="Q1610" s="32"/>
    </row>
    <row r="1611" spans="1:17" s="33" customFormat="1" ht="15.75">
      <c r="A1611" s="31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P1611" s="32"/>
      <c r="Q1611" s="32"/>
    </row>
    <row r="1612" spans="1:17" s="33" customFormat="1" ht="15.75">
      <c r="A1612" s="31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P1612" s="32"/>
      <c r="Q1612" s="32"/>
    </row>
    <row r="1613" spans="1:17" s="33" customFormat="1" ht="15.75">
      <c r="A1613" s="31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P1613" s="32"/>
      <c r="Q1613" s="32"/>
    </row>
    <row r="1614" spans="1:17" s="33" customFormat="1" ht="15.75">
      <c r="A1614" s="31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P1614" s="32"/>
      <c r="Q1614" s="32"/>
    </row>
    <row r="1615" spans="1:17" s="33" customFormat="1" ht="15.75">
      <c r="A1615" s="31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P1615" s="32"/>
      <c r="Q1615" s="32"/>
    </row>
    <row r="1616" spans="1:17" s="33" customFormat="1" ht="15.75">
      <c r="A1616" s="31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P1616" s="32"/>
      <c r="Q1616" s="32"/>
    </row>
    <row r="1617" spans="1:17" s="33" customFormat="1" ht="15.75">
      <c r="A1617" s="31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P1617" s="32"/>
      <c r="Q1617" s="32"/>
    </row>
    <row r="1618" spans="1:17" s="33" customFormat="1" ht="15.75">
      <c r="A1618" s="31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P1618" s="32"/>
      <c r="Q1618" s="32"/>
    </row>
    <row r="1619" spans="1:17" s="33" customFormat="1" ht="15.75">
      <c r="A1619" s="31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P1619" s="32"/>
      <c r="Q1619" s="32"/>
    </row>
    <row r="1620" spans="1:17" s="33" customFormat="1" ht="15.75">
      <c r="A1620" s="31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P1620" s="32"/>
      <c r="Q1620" s="32"/>
    </row>
    <row r="1621" spans="1:17" s="33" customFormat="1" ht="15.75">
      <c r="A1621" s="31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P1621" s="32"/>
      <c r="Q1621" s="32"/>
    </row>
    <row r="1622" spans="1:17" s="33" customFormat="1" ht="15.75">
      <c r="A1622" s="31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P1622" s="32"/>
      <c r="Q1622" s="32"/>
    </row>
    <row r="1623" spans="1:17" s="33" customFormat="1" ht="15.75">
      <c r="A1623" s="31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P1623" s="32"/>
      <c r="Q1623" s="32"/>
    </row>
    <row r="1624" spans="1:17" s="33" customFormat="1" ht="15.75">
      <c r="A1624" s="31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P1624" s="32"/>
      <c r="Q1624" s="32"/>
    </row>
    <row r="1625" spans="1:17" s="33" customFormat="1" ht="15.75">
      <c r="A1625" s="31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P1625" s="32"/>
      <c r="Q1625" s="32"/>
    </row>
    <row r="1626" spans="1:17" s="33" customFormat="1" ht="15.75">
      <c r="A1626" s="31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P1626" s="32"/>
      <c r="Q1626" s="32"/>
    </row>
    <row r="1627" spans="1:17" s="33" customFormat="1" ht="15.75">
      <c r="A1627" s="31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P1627" s="32"/>
      <c r="Q1627" s="32"/>
    </row>
    <row r="1628" spans="1:17" s="33" customFormat="1" ht="15.75">
      <c r="A1628" s="31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P1628" s="32"/>
      <c r="Q1628" s="32"/>
    </row>
    <row r="1629" spans="1:17" s="33" customFormat="1" ht="15.75">
      <c r="A1629" s="31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P1629" s="32"/>
      <c r="Q1629" s="32"/>
    </row>
    <row r="1630" spans="1:17" s="33" customFormat="1" ht="15.75">
      <c r="A1630" s="31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P1630" s="32"/>
      <c r="Q1630" s="32"/>
    </row>
    <row r="1631" spans="1:17" s="33" customFormat="1" ht="15.75">
      <c r="A1631" s="31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P1631" s="32"/>
      <c r="Q1631" s="32"/>
    </row>
    <row r="1632" spans="1:17" s="33" customFormat="1" ht="15.75">
      <c r="A1632" s="31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P1632" s="32"/>
      <c r="Q1632" s="32"/>
    </row>
    <row r="1633" spans="1:17" s="33" customFormat="1" ht="15.75">
      <c r="A1633" s="31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P1633" s="32"/>
      <c r="Q1633" s="32"/>
    </row>
    <row r="1634" spans="1:17" s="33" customFormat="1" ht="15.75">
      <c r="A1634" s="31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P1634" s="32"/>
      <c r="Q1634" s="32"/>
    </row>
    <row r="1635" spans="1:17" s="33" customFormat="1" ht="15.75">
      <c r="A1635" s="31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P1635" s="32"/>
      <c r="Q1635" s="32"/>
    </row>
    <row r="1636" spans="1:17" s="33" customFormat="1" ht="15.75">
      <c r="A1636" s="31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P1636" s="32"/>
      <c r="Q1636" s="32"/>
    </row>
    <row r="1637" spans="1:17" s="33" customFormat="1" ht="15.75">
      <c r="A1637" s="31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P1637" s="32"/>
      <c r="Q1637" s="32"/>
    </row>
    <row r="1638" spans="1:17" s="33" customFormat="1" ht="15.75">
      <c r="A1638" s="31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P1638" s="32"/>
      <c r="Q1638" s="32"/>
    </row>
    <row r="1639" spans="1:17" s="33" customFormat="1" ht="15.75">
      <c r="A1639" s="31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P1639" s="32"/>
      <c r="Q1639" s="32"/>
    </row>
    <row r="1640" spans="1:17" s="33" customFormat="1" ht="15.75">
      <c r="A1640" s="31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P1640" s="32"/>
      <c r="Q1640" s="32"/>
    </row>
    <row r="1641" spans="1:17" s="33" customFormat="1" ht="15.75">
      <c r="A1641" s="31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P1641" s="32"/>
      <c r="Q1641" s="32"/>
    </row>
    <row r="1642" spans="1:17" s="33" customFormat="1" ht="15.75">
      <c r="A1642" s="31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P1642" s="32"/>
      <c r="Q1642" s="32"/>
    </row>
    <row r="1643" spans="1:17" s="33" customFormat="1" ht="15.75">
      <c r="A1643" s="31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P1643" s="32"/>
      <c r="Q1643" s="32"/>
    </row>
    <row r="1644" spans="1:17" s="33" customFormat="1" ht="15.75">
      <c r="A1644" s="31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P1644" s="32"/>
      <c r="Q1644" s="32"/>
    </row>
    <row r="1645" spans="1:17" s="33" customFormat="1" ht="15.75">
      <c r="A1645" s="31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P1645" s="32"/>
      <c r="Q1645" s="32"/>
    </row>
    <row r="1646" spans="1:17" s="33" customFormat="1" ht="15.75">
      <c r="A1646" s="31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P1646" s="32"/>
      <c r="Q1646" s="32"/>
    </row>
    <row r="1647" spans="1:17" s="33" customFormat="1" ht="15.75">
      <c r="A1647" s="31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P1647" s="32"/>
      <c r="Q1647" s="32"/>
    </row>
    <row r="1648" spans="1:17" s="33" customFormat="1" ht="15.75">
      <c r="A1648" s="31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P1648" s="32"/>
      <c r="Q1648" s="32"/>
    </row>
    <row r="1649" spans="1:17" s="33" customFormat="1" ht="15.75">
      <c r="A1649" s="31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P1649" s="32"/>
      <c r="Q1649" s="32"/>
    </row>
    <row r="1650" spans="1:17" s="33" customFormat="1" ht="15.75">
      <c r="A1650" s="31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P1650" s="32"/>
      <c r="Q1650" s="32"/>
    </row>
    <row r="1651" spans="1:17" s="33" customFormat="1" ht="15.75">
      <c r="A1651" s="31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P1651" s="32"/>
      <c r="Q1651" s="32"/>
    </row>
    <row r="1652" spans="1:17" s="33" customFormat="1" ht="15.75">
      <c r="A1652" s="31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P1652" s="32"/>
      <c r="Q1652" s="32"/>
    </row>
    <row r="1653" spans="1:17" s="33" customFormat="1" ht="15.75">
      <c r="A1653" s="31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P1653" s="32"/>
      <c r="Q1653" s="32"/>
    </row>
    <row r="1654" spans="1:17" s="33" customFormat="1" ht="15.75">
      <c r="A1654" s="31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P1654" s="32"/>
      <c r="Q1654" s="32"/>
    </row>
    <row r="1655" spans="1:17" s="33" customFormat="1" ht="15.75">
      <c r="A1655" s="31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P1655" s="32"/>
      <c r="Q1655" s="32"/>
    </row>
    <row r="1656" spans="1:17" s="33" customFormat="1" ht="15.75">
      <c r="A1656" s="31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P1656" s="32"/>
      <c r="Q1656" s="32"/>
    </row>
    <row r="1657" spans="1:17" s="33" customFormat="1" ht="15.75">
      <c r="A1657" s="31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P1657" s="32"/>
      <c r="Q1657" s="32"/>
    </row>
    <row r="1658" spans="1:17" s="33" customFormat="1" ht="15.75">
      <c r="A1658" s="31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P1658" s="32"/>
      <c r="Q1658" s="32"/>
    </row>
    <row r="1659" spans="1:17" s="33" customFormat="1" ht="15.75">
      <c r="A1659" s="31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P1659" s="32"/>
      <c r="Q1659" s="32"/>
    </row>
    <row r="1660" spans="1:17" s="33" customFormat="1" ht="15.75">
      <c r="A1660" s="31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P1660" s="32"/>
      <c r="Q1660" s="32"/>
    </row>
    <row r="1661" spans="1:17" s="33" customFormat="1" ht="15.75">
      <c r="A1661" s="31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P1661" s="32"/>
      <c r="Q1661" s="32"/>
    </row>
    <row r="1662" spans="1:17" s="33" customFormat="1" ht="15.75">
      <c r="A1662" s="31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P1662" s="32"/>
      <c r="Q1662" s="32"/>
    </row>
    <row r="1663" spans="1:17" s="33" customFormat="1" ht="15.75">
      <c r="A1663" s="31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P1663" s="32"/>
      <c r="Q1663" s="32"/>
    </row>
    <row r="1664" spans="1:17" s="33" customFormat="1" ht="15.75">
      <c r="A1664" s="31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P1664" s="32"/>
      <c r="Q1664" s="32"/>
    </row>
    <row r="1665" spans="1:17" s="33" customFormat="1" ht="15.75">
      <c r="A1665" s="31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P1665" s="32"/>
      <c r="Q1665" s="32"/>
    </row>
    <row r="1666" spans="1:17" s="33" customFormat="1" ht="15.75">
      <c r="A1666" s="31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P1666" s="32"/>
      <c r="Q1666" s="32"/>
    </row>
    <row r="1667" spans="1:17" s="33" customFormat="1" ht="15.75">
      <c r="A1667" s="31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P1667" s="32"/>
      <c r="Q1667" s="32"/>
    </row>
    <row r="1668" spans="1:17" s="33" customFormat="1" ht="15.75">
      <c r="A1668" s="31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P1668" s="32"/>
      <c r="Q1668" s="32"/>
    </row>
    <row r="1669" spans="1:17" s="33" customFormat="1" ht="15.75">
      <c r="A1669" s="31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P1669" s="32"/>
      <c r="Q1669" s="32"/>
    </row>
    <row r="1670" spans="1:17" s="33" customFormat="1" ht="15.75">
      <c r="A1670" s="31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P1670" s="32"/>
      <c r="Q1670" s="32"/>
    </row>
    <row r="1671" spans="1:17" s="33" customFormat="1" ht="15.75">
      <c r="A1671" s="31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P1671" s="32"/>
      <c r="Q1671" s="32"/>
    </row>
    <row r="1672" spans="1:17" s="33" customFormat="1" ht="15.75">
      <c r="A1672" s="31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P1672" s="32"/>
      <c r="Q1672" s="32"/>
    </row>
    <row r="1673" spans="1:17" s="33" customFormat="1" ht="15.75">
      <c r="A1673" s="31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P1673" s="32"/>
      <c r="Q1673" s="32"/>
    </row>
    <row r="1674" spans="1:17" s="33" customFormat="1" ht="15.75">
      <c r="A1674" s="31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P1674" s="32"/>
      <c r="Q1674" s="32"/>
    </row>
    <row r="1675" spans="1:17" s="33" customFormat="1" ht="15.75">
      <c r="A1675" s="31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P1675" s="32"/>
      <c r="Q1675" s="32"/>
    </row>
    <row r="1676" spans="1:17" s="33" customFormat="1" ht="15.75">
      <c r="A1676" s="31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P1676" s="32"/>
      <c r="Q1676" s="32"/>
    </row>
    <row r="1677" spans="1:17" s="33" customFormat="1" ht="15.75">
      <c r="A1677" s="31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P1677" s="32"/>
      <c r="Q1677" s="32"/>
    </row>
    <row r="1678" spans="1:17" s="33" customFormat="1" ht="15.75">
      <c r="A1678" s="31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P1678" s="32"/>
      <c r="Q1678" s="32"/>
    </row>
    <row r="1679" spans="1:17" s="33" customFormat="1" ht="15.75">
      <c r="A1679" s="31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P1679" s="32"/>
      <c r="Q1679" s="32"/>
    </row>
    <row r="1680" spans="1:17" s="33" customFormat="1" ht="15.75">
      <c r="A1680" s="31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P1680" s="32"/>
      <c r="Q1680" s="32"/>
    </row>
    <row r="1681" spans="1:17" s="33" customFormat="1" ht="15.75">
      <c r="A1681" s="31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P1681" s="32"/>
      <c r="Q1681" s="32"/>
    </row>
    <row r="1682" spans="1:17" s="33" customFormat="1" ht="15.75">
      <c r="A1682" s="31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P1682" s="32"/>
      <c r="Q1682" s="32"/>
    </row>
    <row r="1683" spans="1:17" s="33" customFormat="1" ht="15.75">
      <c r="A1683" s="31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P1683" s="32"/>
      <c r="Q1683" s="32"/>
    </row>
    <row r="1684" spans="1:17" s="33" customFormat="1" ht="15.75">
      <c r="A1684" s="31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P1684" s="32"/>
      <c r="Q1684" s="32"/>
    </row>
    <row r="1685" spans="1:17" s="33" customFormat="1" ht="15.75">
      <c r="A1685" s="31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P1685" s="32"/>
      <c r="Q1685" s="32"/>
    </row>
    <row r="1686" spans="1:17" s="33" customFormat="1" ht="15.75">
      <c r="A1686" s="31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P1686" s="32"/>
      <c r="Q1686" s="32"/>
    </row>
    <row r="1687" spans="1:17" s="33" customFormat="1" ht="15.75">
      <c r="A1687" s="31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P1687" s="32"/>
      <c r="Q1687" s="32"/>
    </row>
    <row r="1688" spans="1:17" s="33" customFormat="1" ht="15.75">
      <c r="A1688" s="31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P1688" s="32"/>
      <c r="Q1688" s="32"/>
    </row>
    <row r="1689" spans="1:17" s="33" customFormat="1" ht="15.75">
      <c r="A1689" s="31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P1689" s="32"/>
      <c r="Q1689" s="32"/>
    </row>
    <row r="1690" spans="1:17" s="33" customFormat="1" ht="15.75">
      <c r="A1690" s="31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P1690" s="32"/>
      <c r="Q1690" s="32"/>
    </row>
    <row r="1691" spans="1:17" s="33" customFormat="1" ht="15.75">
      <c r="A1691" s="31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P1691" s="32"/>
      <c r="Q1691" s="32"/>
    </row>
    <row r="1692" spans="1:17" s="33" customFormat="1" ht="15.75">
      <c r="A1692" s="31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P1692" s="32"/>
      <c r="Q1692" s="32"/>
    </row>
    <row r="1693" spans="1:17" s="33" customFormat="1" ht="15.75">
      <c r="A1693" s="31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P1693" s="32"/>
      <c r="Q1693" s="32"/>
    </row>
    <row r="1694" spans="1:17" s="33" customFormat="1" ht="15.75">
      <c r="A1694" s="31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P1694" s="32"/>
      <c r="Q1694" s="32"/>
    </row>
    <row r="1695" spans="1:17" s="33" customFormat="1" ht="15.75">
      <c r="A1695" s="31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P1695" s="32"/>
      <c r="Q1695" s="32"/>
    </row>
    <row r="1696" spans="1:17" s="33" customFormat="1" ht="15.75">
      <c r="A1696" s="31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P1696" s="32"/>
      <c r="Q1696" s="32"/>
    </row>
    <row r="1697" spans="1:17" s="33" customFormat="1" ht="15.75">
      <c r="A1697" s="31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P1697" s="32"/>
      <c r="Q1697" s="32"/>
    </row>
    <row r="1698" spans="1:17" s="33" customFormat="1" ht="15.75">
      <c r="A1698" s="31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P1698" s="32"/>
      <c r="Q1698" s="32"/>
    </row>
    <row r="1699" spans="1:17" s="33" customFormat="1" ht="15.75">
      <c r="A1699" s="31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P1699" s="32"/>
      <c r="Q1699" s="32"/>
    </row>
    <row r="1700" spans="1:17" s="33" customFormat="1" ht="15.75">
      <c r="A1700" s="31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P1700" s="32"/>
      <c r="Q1700" s="32"/>
    </row>
    <row r="1701" spans="1:17" s="33" customFormat="1" ht="15.75">
      <c r="A1701" s="31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P1701" s="32"/>
      <c r="Q1701" s="32"/>
    </row>
    <row r="1702" spans="1:17" s="33" customFormat="1" ht="15.75">
      <c r="A1702" s="31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P1702" s="32"/>
      <c r="Q1702" s="32"/>
    </row>
    <row r="1703" spans="1:17" s="33" customFormat="1" ht="15.75">
      <c r="A1703" s="31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P1703" s="32"/>
      <c r="Q1703" s="32"/>
    </row>
    <row r="1704" spans="1:17" s="33" customFormat="1" ht="15.75">
      <c r="A1704" s="31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P1704" s="32"/>
      <c r="Q1704" s="32"/>
    </row>
    <row r="1705" spans="1:17" s="33" customFormat="1" ht="15.75">
      <c r="A1705" s="31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P1705" s="32"/>
      <c r="Q1705" s="32"/>
    </row>
    <row r="1706" spans="1:17" s="33" customFormat="1" ht="15.75">
      <c r="A1706" s="31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P1706" s="32"/>
      <c r="Q1706" s="32"/>
    </row>
    <row r="1707" spans="1:17" s="33" customFormat="1" ht="15.75">
      <c r="A1707" s="31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P1707" s="32"/>
      <c r="Q1707" s="32"/>
    </row>
    <row r="1708" spans="1:17" s="33" customFormat="1" ht="15.75">
      <c r="A1708" s="31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P1708" s="32"/>
      <c r="Q1708" s="32"/>
    </row>
    <row r="1709" spans="1:17" s="33" customFormat="1" ht="15.75">
      <c r="A1709" s="31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P1709" s="32"/>
      <c r="Q1709" s="32"/>
    </row>
    <row r="1710" spans="1:17" s="33" customFormat="1" ht="15.75">
      <c r="A1710" s="31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P1710" s="32"/>
      <c r="Q1710" s="32"/>
    </row>
    <row r="1711" spans="1:17" s="33" customFormat="1" ht="15.75">
      <c r="A1711" s="31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P1711" s="32"/>
      <c r="Q1711" s="32"/>
    </row>
    <row r="1712" spans="1:17" s="33" customFormat="1" ht="15.75">
      <c r="A1712" s="31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P1712" s="32"/>
      <c r="Q1712" s="32"/>
    </row>
    <row r="1713" spans="1:17" s="33" customFormat="1" ht="15.75">
      <c r="A1713" s="31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P1713" s="32"/>
      <c r="Q1713" s="32"/>
    </row>
    <row r="1714" spans="1:17" s="33" customFormat="1" ht="15.75">
      <c r="A1714" s="31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P1714" s="32"/>
      <c r="Q1714" s="32"/>
    </row>
    <row r="1715" spans="1:17" s="33" customFormat="1" ht="15.75">
      <c r="A1715" s="31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P1715" s="32"/>
      <c r="Q1715" s="32"/>
    </row>
    <row r="1716" spans="1:17" s="33" customFormat="1" ht="15.75">
      <c r="A1716" s="31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P1716" s="32"/>
      <c r="Q1716" s="32"/>
    </row>
    <row r="1717" spans="1:17" s="33" customFormat="1" ht="15.75">
      <c r="A1717" s="31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P1717" s="32"/>
      <c r="Q1717" s="32"/>
    </row>
    <row r="1718" spans="1:17" s="33" customFormat="1" ht="15.75">
      <c r="A1718" s="31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P1718" s="32"/>
      <c r="Q1718" s="32"/>
    </row>
    <row r="1719" spans="1:17" s="33" customFormat="1" ht="15.75">
      <c r="A1719" s="31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P1719" s="32"/>
      <c r="Q1719" s="32"/>
    </row>
    <row r="1720" spans="1:17" s="33" customFormat="1" ht="15.75">
      <c r="A1720" s="31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P1720" s="32"/>
      <c r="Q1720" s="32"/>
    </row>
    <row r="1721" spans="1:17" s="33" customFormat="1" ht="15.75">
      <c r="A1721" s="31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P1721" s="32"/>
      <c r="Q1721" s="32"/>
    </row>
    <row r="1722" spans="1:17" s="33" customFormat="1" ht="15.75">
      <c r="A1722" s="31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P1722" s="32"/>
      <c r="Q1722" s="32"/>
    </row>
    <row r="1723" spans="1:17" s="33" customFormat="1" ht="15.75">
      <c r="A1723" s="31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P1723" s="32"/>
      <c r="Q1723" s="32"/>
    </row>
    <row r="1724" spans="1:17" s="33" customFormat="1" ht="15.75">
      <c r="A1724" s="31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P1724" s="32"/>
      <c r="Q1724" s="32"/>
    </row>
    <row r="1725" spans="1:17" s="33" customFormat="1" ht="15.75">
      <c r="A1725" s="31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P1725" s="32"/>
      <c r="Q1725" s="32"/>
    </row>
    <row r="1726" spans="1:17" s="33" customFormat="1" ht="15.75">
      <c r="A1726" s="31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P1726" s="32"/>
      <c r="Q1726" s="32"/>
    </row>
    <row r="1727" spans="1:17" s="33" customFormat="1" ht="15.75">
      <c r="A1727" s="31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P1727" s="32"/>
      <c r="Q1727" s="32"/>
    </row>
    <row r="1728" spans="1:17" s="33" customFormat="1" ht="15.75">
      <c r="A1728" s="31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P1728" s="32"/>
      <c r="Q1728" s="32"/>
    </row>
    <row r="1729" spans="1:17" s="33" customFormat="1" ht="15.75">
      <c r="A1729" s="31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P1729" s="32"/>
      <c r="Q1729" s="32"/>
    </row>
    <row r="1730" spans="1:17" s="33" customFormat="1" ht="15.75">
      <c r="A1730" s="31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P1730" s="32"/>
      <c r="Q1730" s="32"/>
    </row>
    <row r="1731" spans="1:17" s="33" customFormat="1" ht="15.75">
      <c r="A1731" s="31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P1731" s="32"/>
      <c r="Q1731" s="32"/>
    </row>
    <row r="1732" spans="1:17" s="33" customFormat="1" ht="15.75">
      <c r="A1732" s="31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P1732" s="32"/>
      <c r="Q1732" s="32"/>
    </row>
    <row r="1733" spans="1:17" s="33" customFormat="1" ht="15.75">
      <c r="A1733" s="31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P1733" s="32"/>
      <c r="Q1733" s="32"/>
    </row>
    <row r="1734" spans="1:17" s="33" customFormat="1" ht="15.75">
      <c r="A1734" s="31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P1734" s="32"/>
      <c r="Q1734" s="32"/>
    </row>
    <row r="1735" spans="1:17" s="33" customFormat="1" ht="15.75">
      <c r="A1735" s="31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P1735" s="32"/>
      <c r="Q1735" s="32"/>
    </row>
    <row r="1736" spans="1:17" s="33" customFormat="1" ht="15.75">
      <c r="A1736" s="31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P1736" s="32"/>
      <c r="Q1736" s="32"/>
    </row>
    <row r="1737" spans="1:17" s="33" customFormat="1" ht="15.75">
      <c r="A1737" s="31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P1737" s="32"/>
      <c r="Q1737" s="32"/>
    </row>
    <row r="1738" spans="1:17" s="33" customFormat="1" ht="15.75">
      <c r="A1738" s="31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P1738" s="32"/>
      <c r="Q1738" s="32"/>
    </row>
    <row r="1739" spans="1:17" s="33" customFormat="1" ht="15.75">
      <c r="A1739" s="31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P1739" s="32"/>
      <c r="Q1739" s="32"/>
    </row>
    <row r="1740" spans="1:17" s="33" customFormat="1" ht="15.75">
      <c r="A1740" s="31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P1740" s="32"/>
      <c r="Q1740" s="32"/>
    </row>
    <row r="1741" spans="1:17" s="33" customFormat="1" ht="15.75">
      <c r="A1741" s="31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P1741" s="32"/>
      <c r="Q1741" s="32"/>
    </row>
    <row r="1742" spans="1:17" s="33" customFormat="1" ht="15.75">
      <c r="A1742" s="31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P1742" s="32"/>
      <c r="Q1742" s="32"/>
    </row>
    <row r="1743" spans="1:17" s="33" customFormat="1" ht="15.75">
      <c r="A1743" s="31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P1743" s="32"/>
      <c r="Q1743" s="32"/>
    </row>
    <row r="1744" spans="1:17" s="33" customFormat="1" ht="15.75">
      <c r="A1744" s="31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P1744" s="32"/>
      <c r="Q1744" s="32"/>
    </row>
    <row r="1745" spans="1:17" s="33" customFormat="1" ht="15.75">
      <c r="A1745" s="31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P1745" s="32"/>
      <c r="Q1745" s="32"/>
    </row>
    <row r="1746" spans="1:17" s="33" customFormat="1" ht="15.75">
      <c r="A1746" s="31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P1746" s="32"/>
      <c r="Q1746" s="32"/>
    </row>
    <row r="1747" spans="1:17" s="33" customFormat="1" ht="15.75">
      <c r="A1747" s="31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P1747" s="32"/>
      <c r="Q1747" s="32"/>
    </row>
    <row r="1748" spans="1:17" s="33" customFormat="1" ht="15.75">
      <c r="A1748" s="31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P1748" s="32"/>
      <c r="Q1748" s="32"/>
    </row>
    <row r="1749" spans="1:17" s="33" customFormat="1" ht="15.75">
      <c r="A1749" s="31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P1749" s="32"/>
      <c r="Q1749" s="32"/>
    </row>
    <row r="1750" spans="1:17" s="33" customFormat="1" ht="15.75">
      <c r="A1750" s="31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P1750" s="32"/>
      <c r="Q1750" s="32"/>
    </row>
    <row r="1751" spans="1:17" s="33" customFormat="1" ht="15.75">
      <c r="A1751" s="31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P1751" s="32"/>
      <c r="Q1751" s="32"/>
    </row>
    <row r="1752" spans="1:17" s="33" customFormat="1" ht="15.75">
      <c r="A1752" s="31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P1752" s="32"/>
      <c r="Q1752" s="32"/>
    </row>
    <row r="1753" spans="1:17" s="33" customFormat="1" ht="15.75">
      <c r="A1753" s="31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P1753" s="32"/>
      <c r="Q1753" s="32"/>
    </row>
    <row r="1754" spans="1:17" s="33" customFormat="1" ht="15.75">
      <c r="A1754" s="31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P1754" s="32"/>
      <c r="Q1754" s="32"/>
    </row>
    <row r="1755" spans="1:17" s="33" customFormat="1" ht="15.75">
      <c r="A1755" s="31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P1755" s="32"/>
      <c r="Q1755" s="32"/>
    </row>
    <row r="1756" spans="1:17" s="33" customFormat="1" ht="15.75">
      <c r="A1756" s="31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P1756" s="32"/>
      <c r="Q1756" s="32"/>
    </row>
    <row r="1757" spans="1:17" s="33" customFormat="1" ht="15.75">
      <c r="A1757" s="31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P1757" s="32"/>
      <c r="Q1757" s="32"/>
    </row>
    <row r="1758" spans="1:17" s="33" customFormat="1" ht="15.75">
      <c r="A1758" s="31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P1758" s="32"/>
      <c r="Q1758" s="32"/>
    </row>
    <row r="1759" spans="1:17" s="33" customFormat="1" ht="15.75">
      <c r="A1759" s="31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P1759" s="32"/>
      <c r="Q1759" s="32"/>
    </row>
    <row r="1760" spans="1:17" s="33" customFormat="1" ht="15.75">
      <c r="A1760" s="31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P1760" s="32"/>
      <c r="Q1760" s="32"/>
    </row>
    <row r="1761" spans="1:17" s="33" customFormat="1" ht="15.75">
      <c r="A1761" s="31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P1761" s="32"/>
      <c r="Q1761" s="32"/>
    </row>
    <row r="1762" spans="1:17" s="33" customFormat="1" ht="15.75">
      <c r="A1762" s="31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P1762" s="32"/>
      <c r="Q1762" s="32"/>
    </row>
    <row r="1763" spans="1:17" s="33" customFormat="1" ht="15.75">
      <c r="A1763" s="31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P1763" s="32"/>
      <c r="Q1763" s="32"/>
    </row>
    <row r="1764" spans="1:17" s="33" customFormat="1" ht="15.75">
      <c r="A1764" s="31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P1764" s="32"/>
      <c r="Q1764" s="32"/>
    </row>
    <row r="1765" spans="1:17" s="33" customFormat="1" ht="15.75">
      <c r="A1765" s="31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P1765" s="32"/>
      <c r="Q1765" s="32"/>
    </row>
    <row r="1766" spans="1:17" s="33" customFormat="1" ht="15.75">
      <c r="A1766" s="31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P1766" s="32"/>
      <c r="Q1766" s="32"/>
    </row>
    <row r="1767" spans="1:17" s="33" customFormat="1" ht="15.75">
      <c r="A1767" s="31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P1767" s="32"/>
      <c r="Q1767" s="32"/>
    </row>
    <row r="1768" spans="1:17" s="33" customFormat="1" ht="15.75">
      <c r="A1768" s="31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P1768" s="32"/>
      <c r="Q1768" s="32"/>
    </row>
    <row r="1769" spans="1:17" s="33" customFormat="1" ht="15.75">
      <c r="A1769" s="31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P1769" s="32"/>
      <c r="Q1769" s="32"/>
    </row>
    <row r="1770" spans="1:17" s="33" customFormat="1" ht="15.75">
      <c r="A1770" s="31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P1770" s="32"/>
      <c r="Q1770" s="32"/>
    </row>
    <row r="1771" spans="1:17" s="33" customFormat="1" ht="15.75">
      <c r="A1771" s="31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P1771" s="32"/>
      <c r="Q1771" s="32"/>
    </row>
    <row r="1772" spans="1:17" s="33" customFormat="1" ht="15.75">
      <c r="A1772" s="31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P1772" s="32"/>
      <c r="Q1772" s="32"/>
    </row>
    <row r="1773" spans="1:17" s="33" customFormat="1" ht="15.75">
      <c r="A1773" s="31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P1773" s="32"/>
      <c r="Q1773" s="32"/>
    </row>
    <row r="1774" spans="1:17" s="33" customFormat="1" ht="15.75">
      <c r="A1774" s="31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P1774" s="32"/>
      <c r="Q1774" s="32"/>
    </row>
    <row r="1775" spans="1:17" s="33" customFormat="1" ht="15.75">
      <c r="A1775" s="31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P1775" s="32"/>
      <c r="Q1775" s="32"/>
    </row>
    <row r="1776" spans="1:17" s="33" customFormat="1" ht="15.75">
      <c r="A1776" s="31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P1776" s="32"/>
      <c r="Q1776" s="32"/>
    </row>
    <row r="1777" spans="1:17" s="33" customFormat="1" ht="15.75">
      <c r="A1777" s="31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P1777" s="32"/>
      <c r="Q1777" s="32"/>
    </row>
    <row r="1778" spans="1:17" s="33" customFormat="1" ht="15.75">
      <c r="A1778" s="31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P1778" s="32"/>
      <c r="Q1778" s="32"/>
    </row>
    <row r="1779" spans="1:17" s="33" customFormat="1" ht="15.75">
      <c r="A1779" s="31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P1779" s="32"/>
      <c r="Q1779" s="32"/>
    </row>
    <row r="1780" spans="1:17" s="33" customFormat="1" ht="15.75">
      <c r="A1780" s="31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P1780" s="32"/>
      <c r="Q1780" s="32"/>
    </row>
    <row r="1781" spans="1:17" s="33" customFormat="1" ht="15.75">
      <c r="A1781" s="31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P1781" s="32"/>
      <c r="Q1781" s="32"/>
    </row>
    <row r="1782" spans="1:17" s="33" customFormat="1" ht="15.75">
      <c r="A1782" s="31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P1782" s="32"/>
      <c r="Q1782" s="32"/>
    </row>
    <row r="1783" spans="1:17" s="33" customFormat="1" ht="15.75">
      <c r="A1783" s="31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P1783" s="32"/>
      <c r="Q1783" s="32"/>
    </row>
    <row r="1784" spans="1:17" s="33" customFormat="1" ht="15.75">
      <c r="A1784" s="31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P1784" s="32"/>
      <c r="Q1784" s="32"/>
    </row>
    <row r="1785" spans="1:17" s="33" customFormat="1" ht="15.75">
      <c r="A1785" s="31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P1785" s="32"/>
      <c r="Q1785" s="32"/>
    </row>
    <row r="1786" spans="1:17" s="33" customFormat="1" ht="15.75">
      <c r="A1786" s="31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P1786" s="32"/>
      <c r="Q1786" s="32"/>
    </row>
    <row r="1787" spans="1:17" s="33" customFormat="1" ht="15.75">
      <c r="A1787" s="31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P1787" s="32"/>
      <c r="Q1787" s="32"/>
    </row>
    <row r="1788" spans="1:17" s="33" customFormat="1" ht="15.75">
      <c r="A1788" s="31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P1788" s="32"/>
      <c r="Q1788" s="32"/>
    </row>
    <row r="1789" spans="1:17" s="33" customFormat="1" ht="15.75">
      <c r="A1789" s="31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P1789" s="32"/>
      <c r="Q1789" s="32"/>
    </row>
    <row r="1790" spans="1:17" s="33" customFormat="1" ht="15.75">
      <c r="A1790" s="31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P1790" s="32"/>
      <c r="Q1790" s="32"/>
    </row>
    <row r="1791" spans="1:17" s="33" customFormat="1" ht="15.75">
      <c r="A1791" s="31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P1791" s="32"/>
      <c r="Q1791" s="32"/>
    </row>
    <row r="1792" spans="1:17" s="33" customFormat="1" ht="15.75">
      <c r="A1792" s="31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P1792" s="32"/>
      <c r="Q1792" s="32"/>
    </row>
    <row r="1793" spans="1:17" s="33" customFormat="1" ht="15.75">
      <c r="A1793" s="31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P1793" s="32"/>
      <c r="Q1793" s="32"/>
    </row>
    <row r="1794" spans="1:17" s="33" customFormat="1" ht="15.75">
      <c r="A1794" s="31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P1794" s="32"/>
      <c r="Q1794" s="32"/>
    </row>
    <row r="1795" spans="1:17" s="33" customFormat="1" ht="15.75">
      <c r="A1795" s="31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P1795" s="32"/>
      <c r="Q1795" s="32"/>
    </row>
    <row r="1796" spans="1:17" s="33" customFormat="1" ht="15.75">
      <c r="A1796" s="31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P1796" s="32"/>
      <c r="Q1796" s="32"/>
    </row>
    <row r="1797" spans="1:17" s="33" customFormat="1" ht="15.75">
      <c r="A1797" s="31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P1797" s="32"/>
      <c r="Q1797" s="32"/>
    </row>
    <row r="1798" spans="1:17" s="33" customFormat="1" ht="15.75">
      <c r="A1798" s="31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P1798" s="32"/>
      <c r="Q1798" s="32"/>
    </row>
    <row r="1799" spans="1:17" s="33" customFormat="1" ht="15.75">
      <c r="A1799" s="31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P1799" s="32"/>
      <c r="Q1799" s="32"/>
    </row>
    <row r="1800" spans="1:17" s="33" customFormat="1" ht="15.75">
      <c r="A1800" s="31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P1800" s="32"/>
      <c r="Q1800" s="32"/>
    </row>
    <row r="1801" spans="1:17" s="33" customFormat="1" ht="15.75">
      <c r="A1801" s="31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P1801" s="32"/>
      <c r="Q1801" s="32"/>
    </row>
    <row r="1802" spans="1:17" s="33" customFormat="1" ht="15.75">
      <c r="A1802" s="31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P1802" s="32"/>
      <c r="Q1802" s="32"/>
    </row>
    <row r="1803" spans="1:17" s="33" customFormat="1" ht="15.75">
      <c r="A1803" s="31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P1803" s="32"/>
      <c r="Q1803" s="32"/>
    </row>
    <row r="1804" spans="1:17" s="33" customFormat="1" ht="15.75">
      <c r="A1804" s="31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P1804" s="32"/>
      <c r="Q1804" s="32"/>
    </row>
    <row r="1805" spans="1:17" s="33" customFormat="1" ht="15.75">
      <c r="A1805" s="31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P1805" s="32"/>
      <c r="Q1805" s="32"/>
    </row>
    <row r="1806" spans="1:17" s="33" customFormat="1" ht="15.75">
      <c r="A1806" s="31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P1806" s="32"/>
      <c r="Q1806" s="32"/>
    </row>
    <row r="1807" spans="1:17" s="33" customFormat="1" ht="15.75">
      <c r="A1807" s="31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P1807" s="32"/>
      <c r="Q1807" s="32"/>
    </row>
    <row r="1808" spans="1:17" s="33" customFormat="1" ht="15.75">
      <c r="A1808" s="31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P1808" s="32"/>
      <c r="Q1808" s="32"/>
    </row>
    <row r="1809" spans="1:17" s="33" customFormat="1" ht="15.75">
      <c r="A1809" s="31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P1809" s="32"/>
      <c r="Q1809" s="32"/>
    </row>
    <row r="1810" spans="1:17" s="33" customFormat="1" ht="15.75">
      <c r="A1810" s="31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P1810" s="32"/>
      <c r="Q1810" s="32"/>
    </row>
    <row r="1811" spans="1:17" s="33" customFormat="1" ht="15.75">
      <c r="A1811" s="31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P1811" s="32"/>
      <c r="Q1811" s="32"/>
    </row>
    <row r="1812" spans="1:17" s="33" customFormat="1" ht="15.75">
      <c r="A1812" s="31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P1812" s="32"/>
      <c r="Q1812" s="32"/>
    </row>
    <row r="1813" spans="1:17" s="33" customFormat="1" ht="15.75">
      <c r="A1813" s="31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P1813" s="32"/>
      <c r="Q1813" s="32"/>
    </row>
    <row r="1814" spans="1:17" s="33" customFormat="1" ht="15.75">
      <c r="A1814" s="31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P1814" s="32"/>
      <c r="Q1814" s="32"/>
    </row>
    <row r="1815" spans="1:17" s="33" customFormat="1" ht="15.75">
      <c r="A1815" s="31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P1815" s="32"/>
      <c r="Q1815" s="32"/>
    </row>
    <row r="1816" spans="1:17" s="33" customFormat="1" ht="15.75">
      <c r="A1816" s="31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P1816" s="32"/>
      <c r="Q1816" s="32"/>
    </row>
    <row r="1817" spans="1:17" s="33" customFormat="1" ht="15.75">
      <c r="A1817" s="31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P1817" s="32"/>
      <c r="Q1817" s="32"/>
    </row>
    <row r="1818" spans="1:17" s="33" customFormat="1" ht="15.75">
      <c r="A1818" s="31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P1818" s="32"/>
      <c r="Q1818" s="32"/>
    </row>
    <row r="1819" spans="1:17" s="33" customFormat="1" ht="15.75">
      <c r="A1819" s="31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P1819" s="32"/>
      <c r="Q1819" s="32"/>
    </row>
    <row r="1820" spans="1:17" s="33" customFormat="1" ht="15.75">
      <c r="A1820" s="31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P1820" s="32"/>
      <c r="Q1820" s="32"/>
    </row>
    <row r="1821" spans="1:17" s="33" customFormat="1" ht="15.75">
      <c r="A1821" s="31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P1821" s="32"/>
      <c r="Q1821" s="32"/>
    </row>
    <row r="1822" spans="1:17" s="33" customFormat="1" ht="15.75">
      <c r="A1822" s="31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P1822" s="32"/>
      <c r="Q1822" s="32"/>
    </row>
    <row r="1823" spans="1:17" s="33" customFormat="1" ht="15.75">
      <c r="A1823" s="31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P1823" s="32"/>
      <c r="Q1823" s="32"/>
    </row>
    <row r="1824" spans="1:17" s="33" customFormat="1" ht="15.75">
      <c r="A1824" s="31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P1824" s="32"/>
      <c r="Q1824" s="32"/>
    </row>
    <row r="1825" spans="1:17" s="33" customFormat="1" ht="15.75">
      <c r="A1825" s="31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P1825" s="32"/>
      <c r="Q1825" s="32"/>
    </row>
    <row r="1826" spans="1:17" s="33" customFormat="1" ht="15.75">
      <c r="A1826" s="31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P1826" s="32"/>
      <c r="Q1826" s="32"/>
    </row>
    <row r="1827" spans="1:17" s="33" customFormat="1" ht="15.75">
      <c r="A1827" s="31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P1827" s="32"/>
      <c r="Q1827" s="32"/>
    </row>
    <row r="1828" spans="1:17" s="33" customFormat="1" ht="15.75">
      <c r="A1828" s="31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P1828" s="32"/>
      <c r="Q1828" s="32"/>
    </row>
    <row r="1829" spans="1:17" s="33" customFormat="1" ht="15.75">
      <c r="A1829" s="31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P1829" s="32"/>
      <c r="Q1829" s="32"/>
    </row>
    <row r="1830" spans="1:17" s="33" customFormat="1" ht="15.75">
      <c r="A1830" s="31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P1830" s="32"/>
      <c r="Q1830" s="32"/>
    </row>
    <row r="1831" spans="1:17" s="33" customFormat="1" ht="15.75">
      <c r="A1831" s="31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P1831" s="32"/>
      <c r="Q1831" s="32"/>
    </row>
    <row r="1832" spans="1:17" s="33" customFormat="1" ht="15.75">
      <c r="A1832" s="31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P1832" s="32"/>
      <c r="Q1832" s="32"/>
    </row>
    <row r="1833" spans="1:17" s="33" customFormat="1" ht="15.75">
      <c r="A1833" s="31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P1833" s="32"/>
      <c r="Q1833" s="32"/>
    </row>
    <row r="1834" spans="1:17" s="33" customFormat="1" ht="15.75">
      <c r="A1834" s="31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P1834" s="32"/>
      <c r="Q1834" s="32"/>
    </row>
    <row r="1835" spans="1:17" s="33" customFormat="1" ht="15.75">
      <c r="A1835" s="31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P1835" s="32"/>
      <c r="Q1835" s="32"/>
    </row>
    <row r="1836" spans="1:17" s="33" customFormat="1" ht="15.75">
      <c r="A1836" s="31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P1836" s="32"/>
      <c r="Q1836" s="32"/>
    </row>
    <row r="1837" spans="1:17" s="33" customFormat="1" ht="15.75">
      <c r="A1837" s="31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P1837" s="32"/>
      <c r="Q1837" s="32"/>
    </row>
    <row r="1838" spans="1:17" s="33" customFormat="1" ht="15.75">
      <c r="A1838" s="31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P1838" s="32"/>
      <c r="Q1838" s="32"/>
    </row>
    <row r="1839" spans="1:17" s="33" customFormat="1" ht="15.75">
      <c r="A1839" s="31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P1839" s="32"/>
      <c r="Q1839" s="32"/>
    </row>
    <row r="1840" spans="1:17" s="33" customFormat="1" ht="15.75">
      <c r="A1840" s="31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P1840" s="32"/>
      <c r="Q1840" s="32"/>
    </row>
    <row r="1841" spans="1:17" s="33" customFormat="1" ht="15.75">
      <c r="A1841" s="31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P1841" s="32"/>
      <c r="Q1841" s="32"/>
    </row>
    <row r="1842" spans="1:17" s="33" customFormat="1" ht="15.75">
      <c r="A1842" s="31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P1842" s="32"/>
      <c r="Q1842" s="32"/>
    </row>
    <row r="1843" spans="1:17" s="33" customFormat="1" ht="15.75">
      <c r="A1843" s="31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P1843" s="32"/>
      <c r="Q1843" s="32"/>
    </row>
    <row r="1844" spans="1:17" s="33" customFormat="1" ht="15.75">
      <c r="A1844" s="31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P1844" s="32"/>
      <c r="Q1844" s="32"/>
    </row>
    <row r="1845" spans="1:17" s="33" customFormat="1" ht="15.75">
      <c r="A1845" s="31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P1845" s="32"/>
      <c r="Q1845" s="32"/>
    </row>
    <row r="1846" spans="1:17" s="33" customFormat="1" ht="15.75">
      <c r="A1846" s="31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P1846" s="32"/>
      <c r="Q1846" s="32"/>
    </row>
    <row r="1847" spans="1:17" s="33" customFormat="1" ht="15.75">
      <c r="A1847" s="31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P1847" s="32"/>
      <c r="Q1847" s="32"/>
    </row>
    <row r="1848" spans="1:17" s="33" customFormat="1" ht="15.75">
      <c r="A1848" s="31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P1848" s="32"/>
      <c r="Q1848" s="32"/>
    </row>
    <row r="1849" spans="1:17" s="33" customFormat="1" ht="15.75">
      <c r="A1849" s="31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P1849" s="32"/>
      <c r="Q1849" s="32"/>
    </row>
    <row r="1850" spans="1:17" s="33" customFormat="1" ht="15.75">
      <c r="A1850" s="31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P1850" s="32"/>
      <c r="Q1850" s="32"/>
    </row>
    <row r="1851" spans="1:17" s="33" customFormat="1" ht="15.75">
      <c r="A1851" s="31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P1851" s="32"/>
      <c r="Q1851" s="32"/>
    </row>
    <row r="1852" spans="1:17" s="33" customFormat="1" ht="15.75">
      <c r="A1852" s="31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P1852" s="32"/>
      <c r="Q1852" s="32"/>
    </row>
    <row r="1853" spans="1:17" s="33" customFormat="1" ht="15.75">
      <c r="A1853" s="31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P1853" s="32"/>
      <c r="Q1853" s="32"/>
    </row>
    <row r="1854" spans="1:17" s="33" customFormat="1" ht="15.75">
      <c r="A1854" s="31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P1854" s="32"/>
      <c r="Q1854" s="32"/>
    </row>
    <row r="1855" spans="1:17" s="33" customFormat="1" ht="15.75">
      <c r="A1855" s="31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P1855" s="32"/>
      <c r="Q1855" s="32"/>
    </row>
    <row r="1856" spans="1:17" s="33" customFormat="1" ht="15.75">
      <c r="A1856" s="31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P1856" s="32"/>
      <c r="Q1856" s="32"/>
    </row>
    <row r="1857" spans="1:17" s="33" customFormat="1" ht="15.75">
      <c r="A1857" s="31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P1857" s="32"/>
      <c r="Q1857" s="32"/>
    </row>
    <row r="1858" spans="1:17" s="33" customFormat="1" ht="15.75">
      <c r="A1858" s="31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P1858" s="32"/>
      <c r="Q1858" s="32"/>
    </row>
    <row r="1859" spans="1:17" s="33" customFormat="1" ht="15.75">
      <c r="A1859" s="31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P1859" s="32"/>
      <c r="Q1859" s="32"/>
    </row>
    <row r="1860" spans="1:17" s="33" customFormat="1" ht="15.75">
      <c r="A1860" s="31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P1860" s="32"/>
      <c r="Q1860" s="32"/>
    </row>
    <row r="1861" spans="1:17" s="33" customFormat="1" ht="15.75">
      <c r="A1861" s="31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P1861" s="32"/>
      <c r="Q1861" s="32"/>
    </row>
    <row r="1862" spans="1:17" s="33" customFormat="1" ht="15.75">
      <c r="A1862" s="31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P1862" s="32"/>
      <c r="Q1862" s="32"/>
    </row>
    <row r="1863" spans="1:17" s="33" customFormat="1" ht="15.75">
      <c r="A1863" s="31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P1863" s="32"/>
      <c r="Q1863" s="32"/>
    </row>
    <row r="1864" spans="1:17" s="33" customFormat="1" ht="15.75">
      <c r="A1864" s="31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P1864" s="32"/>
      <c r="Q1864" s="32"/>
    </row>
    <row r="1865" spans="1:17" s="33" customFormat="1" ht="15.75">
      <c r="A1865" s="31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P1865" s="32"/>
      <c r="Q1865" s="32"/>
    </row>
    <row r="1866" spans="1:17" s="33" customFormat="1" ht="15.75">
      <c r="A1866" s="31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P1866" s="32"/>
      <c r="Q1866" s="32"/>
    </row>
    <row r="1867" spans="1:17" s="33" customFormat="1" ht="15.75">
      <c r="A1867" s="31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P1867" s="32"/>
      <c r="Q1867" s="32"/>
    </row>
    <row r="1868" spans="1:17" s="33" customFormat="1" ht="15.75">
      <c r="A1868" s="31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P1868" s="32"/>
      <c r="Q1868" s="32"/>
    </row>
    <row r="1869" spans="1:17" s="33" customFormat="1" ht="15.75">
      <c r="A1869" s="31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P1869" s="32"/>
      <c r="Q1869" s="32"/>
    </row>
    <row r="1870" spans="1:17" s="33" customFormat="1" ht="15.75">
      <c r="A1870" s="31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P1870" s="32"/>
      <c r="Q1870" s="32"/>
    </row>
    <row r="1871" spans="1:17" s="33" customFormat="1" ht="15.75">
      <c r="A1871" s="31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P1871" s="32"/>
      <c r="Q1871" s="32"/>
    </row>
    <row r="1872" spans="1:17" s="33" customFormat="1" ht="15.75">
      <c r="A1872" s="31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P1872" s="32"/>
      <c r="Q1872" s="32"/>
    </row>
    <row r="1873" spans="1:17" s="33" customFormat="1" ht="15.75">
      <c r="A1873" s="31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P1873" s="32"/>
      <c r="Q1873" s="32"/>
    </row>
    <row r="1874" spans="1:17" s="33" customFormat="1" ht="15.75">
      <c r="A1874" s="31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P1874" s="32"/>
      <c r="Q1874" s="32"/>
    </row>
    <row r="1875" spans="1:17" s="33" customFormat="1" ht="15.75">
      <c r="A1875" s="31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P1875" s="32"/>
      <c r="Q1875" s="32"/>
    </row>
    <row r="1876" spans="1:17" s="33" customFormat="1" ht="15.75">
      <c r="A1876" s="31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P1876" s="32"/>
      <c r="Q1876" s="32"/>
    </row>
    <row r="1877" spans="1:17" s="33" customFormat="1" ht="15.75">
      <c r="A1877" s="31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P1877" s="32"/>
      <c r="Q1877" s="32"/>
    </row>
    <row r="1878" spans="1:17" s="33" customFormat="1" ht="15.75">
      <c r="A1878" s="31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P1878" s="32"/>
      <c r="Q1878" s="32"/>
    </row>
    <row r="1879" spans="1:17" s="33" customFormat="1" ht="15.75">
      <c r="A1879" s="31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P1879" s="32"/>
      <c r="Q1879" s="32"/>
    </row>
    <row r="1880" spans="1:17" s="33" customFormat="1" ht="15.75">
      <c r="A1880" s="31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P1880" s="32"/>
      <c r="Q1880" s="32"/>
    </row>
    <row r="1881" spans="1:17" s="33" customFormat="1" ht="15.75">
      <c r="A1881" s="31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P1881" s="32"/>
      <c r="Q1881" s="32"/>
    </row>
    <row r="1882" spans="1:17" s="33" customFormat="1" ht="15.75">
      <c r="A1882" s="31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P1882" s="32"/>
      <c r="Q1882" s="32"/>
    </row>
    <row r="1883" spans="1:17" s="33" customFormat="1" ht="15.75">
      <c r="A1883" s="31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P1883" s="32"/>
      <c r="Q1883" s="32"/>
    </row>
    <row r="1884" spans="1:17" s="33" customFormat="1" ht="15.75">
      <c r="A1884" s="31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P1884" s="32"/>
      <c r="Q1884" s="32"/>
    </row>
    <row r="1885" spans="1:17" s="33" customFormat="1" ht="15.75">
      <c r="A1885" s="31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P1885" s="32"/>
      <c r="Q1885" s="32"/>
    </row>
    <row r="1886" spans="1:17" s="33" customFormat="1" ht="15.75">
      <c r="A1886" s="31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P1886" s="32"/>
      <c r="Q1886" s="32"/>
    </row>
    <row r="1887" spans="1:17" s="33" customFormat="1" ht="15.75">
      <c r="A1887" s="31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P1887" s="32"/>
      <c r="Q1887" s="32"/>
    </row>
    <row r="1888" spans="1:17" s="33" customFormat="1" ht="15.75">
      <c r="A1888" s="31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P1888" s="32"/>
      <c r="Q1888" s="32"/>
    </row>
    <row r="1889" spans="1:17" s="33" customFormat="1" ht="15.75">
      <c r="A1889" s="31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P1889" s="32"/>
      <c r="Q1889" s="32"/>
    </row>
    <row r="1890" spans="1:17" s="33" customFormat="1" ht="15.75">
      <c r="A1890" s="31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P1890" s="32"/>
      <c r="Q1890" s="32"/>
    </row>
    <row r="1891" spans="1:17" s="33" customFormat="1" ht="15.75">
      <c r="A1891" s="31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P1891" s="32"/>
      <c r="Q1891" s="32"/>
    </row>
    <row r="1892" spans="1:17" s="33" customFormat="1" ht="15.75">
      <c r="A1892" s="31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P1892" s="32"/>
      <c r="Q1892" s="32"/>
    </row>
    <row r="1893" spans="1:17" s="33" customFormat="1" ht="15.75">
      <c r="A1893" s="31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P1893" s="32"/>
      <c r="Q1893" s="32"/>
    </row>
    <row r="1894" spans="1:17" s="33" customFormat="1" ht="15.75">
      <c r="A1894" s="31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P1894" s="32"/>
      <c r="Q1894" s="32"/>
    </row>
    <row r="1895" spans="1:17" s="33" customFormat="1" ht="15.75">
      <c r="A1895" s="31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P1895" s="32"/>
      <c r="Q1895" s="32"/>
    </row>
    <row r="1896" spans="1:17" s="33" customFormat="1" ht="15.75">
      <c r="A1896" s="31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P1896" s="32"/>
      <c r="Q1896" s="32"/>
    </row>
    <row r="1897" spans="1:17" s="33" customFormat="1" ht="15.75">
      <c r="A1897" s="31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P1897" s="32"/>
      <c r="Q1897" s="32"/>
    </row>
    <row r="1898" spans="1:17" s="33" customFormat="1" ht="15.75">
      <c r="A1898" s="31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P1898" s="32"/>
      <c r="Q1898" s="32"/>
    </row>
    <row r="1899" spans="1:17" s="33" customFormat="1" ht="15.75">
      <c r="A1899" s="31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P1899" s="32"/>
      <c r="Q1899" s="32"/>
    </row>
    <row r="1900" spans="1:17" s="33" customFormat="1" ht="15.75">
      <c r="A1900" s="31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P1900" s="32"/>
      <c r="Q1900" s="32"/>
    </row>
    <row r="1901" spans="1:17" s="33" customFormat="1" ht="15.75">
      <c r="A1901" s="31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P1901" s="32"/>
      <c r="Q1901" s="32"/>
    </row>
    <row r="1902" spans="1:17" s="33" customFormat="1" ht="15.75">
      <c r="A1902" s="31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P1902" s="32"/>
      <c r="Q1902" s="32"/>
    </row>
    <row r="1903" spans="1:17" s="33" customFormat="1" ht="15.75">
      <c r="A1903" s="31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P1903" s="32"/>
      <c r="Q1903" s="32"/>
    </row>
    <row r="1904" spans="1:17" s="33" customFormat="1" ht="15.75">
      <c r="A1904" s="31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P1904" s="32"/>
      <c r="Q1904" s="32"/>
    </row>
    <row r="1905" spans="1:17" s="33" customFormat="1" ht="15.75">
      <c r="A1905" s="31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P1905" s="32"/>
      <c r="Q1905" s="32"/>
    </row>
    <row r="1906" spans="1:17" s="33" customFormat="1" ht="15.75">
      <c r="A1906" s="31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P1906" s="32"/>
      <c r="Q1906" s="32"/>
    </row>
    <row r="1907" spans="1:17" s="33" customFormat="1" ht="15.75">
      <c r="A1907" s="31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P1907" s="32"/>
      <c r="Q1907" s="32"/>
    </row>
    <row r="1908" spans="1:17" s="33" customFormat="1" ht="15.75">
      <c r="A1908" s="31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P1908" s="32"/>
      <c r="Q1908" s="32"/>
    </row>
    <row r="1909" spans="1:17" s="33" customFormat="1" ht="15.75">
      <c r="A1909" s="31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P1909" s="32"/>
      <c r="Q1909" s="32"/>
    </row>
    <row r="1910" spans="1:17" s="33" customFormat="1" ht="15.75">
      <c r="A1910" s="31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P1910" s="32"/>
      <c r="Q1910" s="32"/>
    </row>
    <row r="1911" spans="1:17" s="33" customFormat="1" ht="15.75">
      <c r="A1911" s="31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P1911" s="32"/>
      <c r="Q1911" s="32"/>
    </row>
    <row r="1912" spans="1:17" s="33" customFormat="1" ht="15.75">
      <c r="A1912" s="31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P1912" s="32"/>
      <c r="Q1912" s="32"/>
    </row>
    <row r="1913" spans="1:17" s="33" customFormat="1" ht="15.75">
      <c r="A1913" s="31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P1913" s="32"/>
      <c r="Q1913" s="32"/>
    </row>
    <row r="1914" spans="1:17" s="33" customFormat="1" ht="15.75">
      <c r="A1914" s="31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P1914" s="32"/>
      <c r="Q1914" s="32"/>
    </row>
    <row r="1915" spans="1:17" s="33" customFormat="1" ht="15.75">
      <c r="A1915" s="31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P1915" s="32"/>
      <c r="Q1915" s="32"/>
    </row>
    <row r="1916" spans="1:17" s="33" customFormat="1" ht="15.75">
      <c r="A1916" s="31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P1916" s="32"/>
      <c r="Q1916" s="32"/>
    </row>
    <row r="1917" spans="1:17" s="33" customFormat="1" ht="15.75">
      <c r="A1917" s="31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P1917" s="32"/>
      <c r="Q1917" s="32"/>
    </row>
    <row r="1918" spans="1:17" s="33" customFormat="1" ht="15.75">
      <c r="A1918" s="31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P1918" s="32"/>
      <c r="Q1918" s="32"/>
    </row>
    <row r="1919" spans="1:17" s="33" customFormat="1" ht="15.75">
      <c r="A1919" s="31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P1919" s="32"/>
      <c r="Q1919" s="32"/>
    </row>
    <row r="1920" spans="1:17" s="33" customFormat="1" ht="15.75">
      <c r="A1920" s="31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P1920" s="32"/>
      <c r="Q1920" s="32"/>
    </row>
    <row r="1921" spans="1:17" s="33" customFormat="1" ht="15.75">
      <c r="A1921" s="31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P1921" s="32"/>
      <c r="Q1921" s="32"/>
    </row>
    <row r="1922" spans="1:17" s="33" customFormat="1" ht="15.75">
      <c r="A1922" s="31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P1922" s="32"/>
      <c r="Q1922" s="32"/>
    </row>
    <row r="1923" spans="1:17" s="33" customFormat="1" ht="15.75">
      <c r="A1923" s="31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P1923" s="32"/>
      <c r="Q1923" s="32"/>
    </row>
    <row r="1924" spans="1:17" s="33" customFormat="1" ht="15.75">
      <c r="A1924" s="31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P1924" s="32"/>
      <c r="Q1924" s="32"/>
    </row>
    <row r="1925" spans="1:17" s="33" customFormat="1" ht="15.75">
      <c r="A1925" s="31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P1925" s="32"/>
      <c r="Q1925" s="32"/>
    </row>
    <row r="1926" spans="1:17" s="33" customFormat="1" ht="15.75">
      <c r="A1926" s="31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P1926" s="32"/>
      <c r="Q1926" s="32"/>
    </row>
    <row r="1927" spans="1:17" s="33" customFormat="1" ht="15.75">
      <c r="A1927" s="31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P1927" s="32"/>
      <c r="Q1927" s="32"/>
    </row>
    <row r="1928" spans="1:17" s="33" customFormat="1" ht="15.75">
      <c r="A1928" s="31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P1928" s="32"/>
      <c r="Q1928" s="32"/>
    </row>
    <row r="1929" spans="1:17" s="33" customFormat="1" ht="15.75">
      <c r="A1929" s="31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P1929" s="32"/>
      <c r="Q1929" s="32"/>
    </row>
    <row r="1930" spans="1:17" s="33" customFormat="1" ht="15.75">
      <c r="A1930" s="31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P1930" s="32"/>
      <c r="Q1930" s="32"/>
    </row>
    <row r="1931" spans="1:17" s="33" customFormat="1" ht="15.75">
      <c r="A1931" s="31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P1931" s="32"/>
      <c r="Q1931" s="32"/>
    </row>
    <row r="1932" spans="1:17" s="33" customFormat="1" ht="15.75">
      <c r="A1932" s="31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P1932" s="32"/>
      <c r="Q1932" s="32"/>
    </row>
    <row r="1933" spans="1:17" s="33" customFormat="1" ht="15.75">
      <c r="A1933" s="31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P1933" s="32"/>
      <c r="Q1933" s="32"/>
    </row>
    <row r="1934" spans="1:17" s="33" customFormat="1" ht="15.75">
      <c r="A1934" s="31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P1934" s="32"/>
      <c r="Q1934" s="32"/>
    </row>
    <row r="1935" spans="1:17" s="33" customFormat="1" ht="15.75">
      <c r="A1935" s="31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P1935" s="32"/>
      <c r="Q1935" s="32"/>
    </row>
    <row r="1936" spans="1:17" s="33" customFormat="1" ht="15.75">
      <c r="A1936" s="31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P1936" s="32"/>
      <c r="Q1936" s="32"/>
    </row>
    <row r="1937" spans="1:17" s="33" customFormat="1" ht="15.75">
      <c r="A1937" s="31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P1937" s="32"/>
      <c r="Q1937" s="32"/>
    </row>
    <row r="1938" spans="1:17" s="33" customFormat="1" ht="15.75">
      <c r="A1938" s="31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P1938" s="32"/>
      <c r="Q1938" s="32"/>
    </row>
    <row r="1939" spans="1:17" s="33" customFormat="1" ht="15.75">
      <c r="A1939" s="31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P1939" s="32"/>
      <c r="Q1939" s="32"/>
    </row>
    <row r="1940" spans="1:17" s="33" customFormat="1" ht="15.75">
      <c r="A1940" s="31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P1940" s="32"/>
      <c r="Q1940" s="32"/>
    </row>
    <row r="1941" spans="1:17" s="33" customFormat="1" ht="15.75">
      <c r="A1941" s="31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P1941" s="32"/>
      <c r="Q1941" s="32"/>
    </row>
    <row r="1942" spans="1:17" s="33" customFormat="1" ht="15.75">
      <c r="A1942" s="31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P1942" s="32"/>
      <c r="Q1942" s="32"/>
    </row>
    <row r="1943" spans="1:17" s="33" customFormat="1" ht="15.75">
      <c r="A1943" s="31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P1943" s="32"/>
      <c r="Q1943" s="32"/>
    </row>
    <row r="1944" spans="1:17" s="33" customFormat="1" ht="15.75">
      <c r="A1944" s="31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P1944" s="32"/>
      <c r="Q1944" s="32"/>
    </row>
    <row r="1945" spans="1:17" s="33" customFormat="1" ht="15.75">
      <c r="A1945" s="31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P1945" s="32"/>
      <c r="Q1945" s="32"/>
    </row>
    <row r="1946" spans="1:17" s="33" customFormat="1" ht="15.75">
      <c r="A1946" s="31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P1946" s="32"/>
      <c r="Q1946" s="32"/>
    </row>
    <row r="1947" spans="1:17" s="33" customFormat="1" ht="15.75">
      <c r="A1947" s="31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P1947" s="32"/>
      <c r="Q1947" s="32"/>
    </row>
    <row r="1948" spans="1:17" s="33" customFormat="1" ht="15.75">
      <c r="A1948" s="31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P1948" s="32"/>
      <c r="Q1948" s="32"/>
    </row>
    <row r="1949" spans="1:17" s="33" customFormat="1" ht="15.75">
      <c r="A1949" s="31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P1949" s="32"/>
      <c r="Q1949" s="32"/>
    </row>
    <row r="1950" spans="1:17" s="33" customFormat="1" ht="15.75">
      <c r="A1950" s="31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P1950" s="32"/>
      <c r="Q1950" s="32"/>
    </row>
    <row r="1951" spans="1:17" s="33" customFormat="1" ht="15.75">
      <c r="A1951" s="31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P1951" s="32"/>
      <c r="Q1951" s="32"/>
    </row>
    <row r="1952" spans="1:17" s="33" customFormat="1" ht="15.75">
      <c r="A1952" s="31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P1952" s="32"/>
      <c r="Q1952" s="32"/>
    </row>
    <row r="1953" spans="1:17" s="33" customFormat="1" ht="15.75">
      <c r="A1953" s="31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P1953" s="32"/>
      <c r="Q1953" s="32"/>
    </row>
    <row r="1954" spans="1:17" s="33" customFormat="1" ht="15.75">
      <c r="A1954" s="31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P1954" s="32"/>
      <c r="Q1954" s="32"/>
    </row>
    <row r="1955" spans="1:17" s="33" customFormat="1" ht="15.75">
      <c r="A1955" s="31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P1955" s="32"/>
      <c r="Q1955" s="32"/>
    </row>
    <row r="1956" spans="1:17" s="33" customFormat="1" ht="15.75">
      <c r="A1956" s="31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P1956" s="32"/>
      <c r="Q1956" s="32"/>
    </row>
    <row r="1957" spans="1:17" s="33" customFormat="1" ht="15.75">
      <c r="A1957" s="31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P1957" s="32"/>
      <c r="Q1957" s="32"/>
    </row>
    <row r="1958" spans="1:17" s="33" customFormat="1" ht="15.75">
      <c r="A1958" s="31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P1958" s="32"/>
      <c r="Q1958" s="32"/>
    </row>
    <row r="1959" spans="1:17" s="33" customFormat="1" ht="15.75">
      <c r="A1959" s="31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P1959" s="32"/>
      <c r="Q1959" s="32"/>
    </row>
    <row r="1960" spans="1:17" s="33" customFormat="1" ht="15.75">
      <c r="A1960" s="31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P1960" s="32"/>
      <c r="Q1960" s="32"/>
    </row>
    <row r="1961" spans="1:17" s="33" customFormat="1" ht="15.75">
      <c r="A1961" s="31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P1961" s="32"/>
      <c r="Q1961" s="32"/>
    </row>
    <row r="1962" spans="1:17" s="33" customFormat="1" ht="15.75">
      <c r="A1962" s="31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P1962" s="32"/>
      <c r="Q1962" s="32"/>
    </row>
    <row r="1963" spans="1:17" s="33" customFormat="1" ht="15.75">
      <c r="A1963" s="31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P1963" s="32"/>
      <c r="Q1963" s="32"/>
    </row>
    <row r="1964" spans="1:17" s="33" customFormat="1" ht="15.75">
      <c r="A1964" s="31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P1964" s="32"/>
      <c r="Q1964" s="32"/>
    </row>
    <row r="1965" spans="1:17" s="33" customFormat="1" ht="15.75">
      <c r="A1965" s="31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P1965" s="32"/>
      <c r="Q1965" s="32"/>
    </row>
    <row r="1966" spans="1:17" s="33" customFormat="1" ht="15.75">
      <c r="A1966" s="31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P1966" s="32"/>
      <c r="Q1966" s="32"/>
    </row>
    <row r="1967" spans="1:17" s="33" customFormat="1" ht="15.75">
      <c r="A1967" s="31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P1967" s="32"/>
      <c r="Q1967" s="32"/>
    </row>
    <row r="1968" spans="1:17" s="33" customFormat="1" ht="15.75">
      <c r="A1968" s="31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P1968" s="32"/>
      <c r="Q1968" s="32"/>
    </row>
    <row r="1969" spans="1:17" s="33" customFormat="1" ht="15.75">
      <c r="A1969" s="31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P1969" s="32"/>
      <c r="Q1969" s="32"/>
    </row>
    <row r="1970" spans="1:17" s="33" customFormat="1" ht="15.75">
      <c r="A1970" s="31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P1970" s="32"/>
      <c r="Q1970" s="32"/>
    </row>
    <row r="1971" spans="1:17" s="33" customFormat="1" ht="15.75">
      <c r="A1971" s="31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P1971" s="32"/>
      <c r="Q1971" s="32"/>
    </row>
    <row r="1972" spans="1:17" s="33" customFormat="1" ht="15.75">
      <c r="A1972" s="31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P1972" s="32"/>
      <c r="Q1972" s="32"/>
    </row>
    <row r="1973" spans="1:17" s="33" customFormat="1" ht="15.75">
      <c r="A1973" s="31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P1973" s="32"/>
      <c r="Q1973" s="32"/>
    </row>
    <row r="1974" spans="1:17" s="33" customFormat="1" ht="15.75">
      <c r="A1974" s="31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P1974" s="32"/>
      <c r="Q1974" s="32"/>
    </row>
    <row r="1975" spans="1:17" s="33" customFormat="1" ht="15.75">
      <c r="A1975" s="31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P1975" s="32"/>
      <c r="Q1975" s="32"/>
    </row>
    <row r="1976" spans="1:17" s="33" customFormat="1" ht="15.75">
      <c r="A1976" s="31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P1976" s="32"/>
      <c r="Q1976" s="32"/>
    </row>
    <row r="1977" spans="1:17" s="33" customFormat="1" ht="15.75">
      <c r="A1977" s="31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P1977" s="32"/>
      <c r="Q1977" s="32"/>
    </row>
    <row r="1978" spans="1:17" s="33" customFormat="1" ht="15.75">
      <c r="A1978" s="31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P1978" s="32"/>
      <c r="Q1978" s="32"/>
    </row>
    <row r="1979" spans="1:17" s="33" customFormat="1" ht="15.75">
      <c r="A1979" s="31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P1979" s="32"/>
      <c r="Q1979" s="32"/>
    </row>
    <row r="1980" spans="1:17" s="33" customFormat="1" ht="15.75">
      <c r="A1980" s="31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P1980" s="32"/>
      <c r="Q1980" s="32"/>
    </row>
    <row r="1981" spans="1:17" s="33" customFormat="1" ht="15.75">
      <c r="A1981" s="31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P1981" s="32"/>
      <c r="Q1981" s="32"/>
    </row>
    <row r="1982" spans="1:17" s="33" customFormat="1" ht="15.75">
      <c r="A1982" s="31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P1982" s="32"/>
      <c r="Q1982" s="32"/>
    </row>
    <row r="1983" spans="1:17" s="33" customFormat="1" ht="15.75">
      <c r="A1983" s="31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P1983" s="32"/>
      <c r="Q1983" s="32"/>
    </row>
    <row r="1984" spans="1:17" s="33" customFormat="1" ht="15.75">
      <c r="A1984" s="31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P1984" s="32"/>
      <c r="Q1984" s="32"/>
    </row>
    <row r="1985" spans="1:17" s="33" customFormat="1" ht="15.75">
      <c r="A1985" s="31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P1985" s="32"/>
      <c r="Q1985" s="32"/>
    </row>
    <row r="1986" spans="1:17" s="33" customFormat="1" ht="15.75">
      <c r="A1986" s="31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P1986" s="32"/>
      <c r="Q1986" s="32"/>
    </row>
    <row r="1987" spans="1:17" s="33" customFormat="1" ht="15.75">
      <c r="A1987" s="31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P1987" s="32"/>
      <c r="Q1987" s="32"/>
    </row>
    <row r="1988" spans="1:17" s="33" customFormat="1" ht="15.75">
      <c r="A1988" s="31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P1988" s="32"/>
      <c r="Q1988" s="32"/>
    </row>
    <row r="1989" spans="1:17" s="33" customFormat="1" ht="15.75">
      <c r="A1989" s="31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P1989" s="32"/>
      <c r="Q1989" s="32"/>
    </row>
    <row r="1990" spans="1:17" s="33" customFormat="1" ht="15.75">
      <c r="A1990" s="31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P1990" s="32"/>
      <c r="Q1990" s="32"/>
    </row>
    <row r="1991" spans="1:17" s="33" customFormat="1" ht="15.75">
      <c r="A1991" s="31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P1991" s="32"/>
      <c r="Q1991" s="32"/>
    </row>
    <row r="1992" spans="1:17" s="33" customFormat="1" ht="15.75">
      <c r="A1992" s="31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P1992" s="32"/>
      <c r="Q1992" s="32"/>
    </row>
    <row r="1993" spans="1:17" s="33" customFormat="1" ht="15.75">
      <c r="A1993" s="31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P1993" s="32"/>
      <c r="Q1993" s="32"/>
    </row>
    <row r="1994" spans="1:17" s="33" customFormat="1" ht="15.75">
      <c r="A1994" s="31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P1994" s="32"/>
      <c r="Q1994" s="32"/>
    </row>
    <row r="1995" spans="1:17" s="33" customFormat="1" ht="15.75">
      <c r="A1995" s="31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P1995" s="32"/>
      <c r="Q1995" s="32"/>
    </row>
    <row r="1996" spans="1:17" s="33" customFormat="1" ht="15.75">
      <c r="A1996" s="31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P1996" s="32"/>
      <c r="Q1996" s="32"/>
    </row>
    <row r="1997" spans="1:17" s="33" customFormat="1" ht="15.75">
      <c r="A1997" s="31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P1997" s="32"/>
      <c r="Q1997" s="32"/>
    </row>
    <row r="1998" spans="1:17" s="33" customFormat="1" ht="15.75">
      <c r="A1998" s="31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P1998" s="32"/>
      <c r="Q1998" s="32"/>
    </row>
    <row r="1999" spans="1:17" s="33" customFormat="1" ht="15.75">
      <c r="A1999" s="31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P1999" s="32"/>
      <c r="Q1999" s="32"/>
    </row>
    <row r="2000" spans="1:17" s="33" customFormat="1" ht="15.75">
      <c r="A2000" s="31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P2000" s="32"/>
      <c r="Q2000" s="32"/>
    </row>
    <row r="2001" spans="1:17" s="33" customFormat="1" ht="15.75">
      <c r="A2001" s="31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P2001" s="32"/>
      <c r="Q2001" s="32"/>
    </row>
    <row r="2002" spans="1:17" s="33" customFormat="1" ht="15.75">
      <c r="A2002" s="31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P2002" s="32"/>
      <c r="Q2002" s="32"/>
    </row>
    <row r="2003" spans="1:17" s="33" customFormat="1" ht="15.75">
      <c r="A2003" s="31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P2003" s="32"/>
      <c r="Q2003" s="32"/>
    </row>
    <row r="2004" spans="1:17" s="33" customFormat="1" ht="15.75">
      <c r="A2004" s="31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P2004" s="32"/>
      <c r="Q2004" s="32"/>
    </row>
    <row r="2005" spans="1:17" s="33" customFormat="1" ht="15.75">
      <c r="A2005" s="31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P2005" s="32"/>
      <c r="Q2005" s="32"/>
    </row>
    <row r="2006" spans="1:17" s="33" customFormat="1" ht="15.75">
      <c r="A2006" s="31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P2006" s="32"/>
      <c r="Q2006" s="32"/>
    </row>
    <row r="2007" spans="1:17" s="33" customFormat="1" ht="15.75">
      <c r="A2007" s="31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P2007" s="32"/>
      <c r="Q2007" s="32"/>
    </row>
    <row r="2008" spans="1:17" s="33" customFormat="1" ht="15.75">
      <c r="A2008" s="31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P2008" s="32"/>
      <c r="Q2008" s="32"/>
    </row>
    <row r="2009" spans="1:17" s="33" customFormat="1" ht="15.75">
      <c r="A2009" s="31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P2009" s="32"/>
      <c r="Q2009" s="32"/>
    </row>
    <row r="2010" spans="1:17" s="33" customFormat="1" ht="15.75">
      <c r="A2010" s="31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P2010" s="32"/>
      <c r="Q2010" s="32"/>
    </row>
    <row r="2011" spans="1:17" s="33" customFormat="1" ht="15.75">
      <c r="A2011" s="31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P2011" s="32"/>
      <c r="Q2011" s="32"/>
    </row>
    <row r="2012" spans="1:17" s="33" customFormat="1" ht="15.75">
      <c r="A2012" s="31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P2012" s="32"/>
      <c r="Q2012" s="32"/>
    </row>
    <row r="2013" spans="1:17" s="33" customFormat="1" ht="15.75">
      <c r="A2013" s="31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P2013" s="32"/>
      <c r="Q2013" s="32"/>
    </row>
    <row r="2014" spans="1:17" s="33" customFormat="1" ht="15.75">
      <c r="A2014" s="31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P2014" s="32"/>
      <c r="Q2014" s="32"/>
    </row>
    <row r="2015" spans="1:17" s="33" customFormat="1" ht="15.75">
      <c r="A2015" s="31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P2015" s="32"/>
      <c r="Q2015" s="32"/>
    </row>
    <row r="2016" spans="1:17" s="33" customFormat="1" ht="15.75">
      <c r="A2016" s="31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P2016" s="32"/>
      <c r="Q2016" s="32"/>
    </row>
    <row r="2017" spans="1:17" s="33" customFormat="1" ht="15.75">
      <c r="A2017" s="31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P2017" s="32"/>
      <c r="Q2017" s="32"/>
    </row>
    <row r="2018" spans="1:17" s="33" customFormat="1" ht="15.75">
      <c r="A2018" s="31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P2018" s="32"/>
      <c r="Q2018" s="32"/>
    </row>
    <row r="2019" spans="1:17" s="33" customFormat="1" ht="15.75">
      <c r="A2019" s="31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P2019" s="32"/>
      <c r="Q2019" s="32"/>
    </row>
    <row r="2020" spans="1:17" s="33" customFormat="1" ht="15.75">
      <c r="A2020" s="31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P2020" s="32"/>
      <c r="Q2020" s="32"/>
    </row>
    <row r="2021" spans="1:17" s="33" customFormat="1" ht="15.75">
      <c r="A2021" s="31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P2021" s="32"/>
      <c r="Q2021" s="32"/>
    </row>
    <row r="2022" spans="1:17" s="33" customFormat="1" ht="15.75">
      <c r="A2022" s="31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P2022" s="32"/>
      <c r="Q2022" s="32"/>
    </row>
    <row r="2023" spans="1:17" s="33" customFormat="1" ht="15.75">
      <c r="A2023" s="31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P2023" s="32"/>
      <c r="Q2023" s="32"/>
    </row>
    <row r="2024" spans="1:17" s="33" customFormat="1" ht="15.75">
      <c r="A2024" s="31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P2024" s="32"/>
      <c r="Q2024" s="32"/>
    </row>
    <row r="2025" spans="1:17" s="33" customFormat="1" ht="15.75">
      <c r="A2025" s="31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P2025" s="32"/>
      <c r="Q2025" s="32"/>
    </row>
    <row r="2026" spans="1:17" s="33" customFormat="1" ht="15.75">
      <c r="A2026" s="31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P2026" s="32"/>
      <c r="Q2026" s="32"/>
    </row>
    <row r="2027" spans="1:17" s="33" customFormat="1" ht="15.75">
      <c r="A2027" s="31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P2027" s="32"/>
      <c r="Q2027" s="32"/>
    </row>
    <row r="2028" spans="1:17" s="33" customFormat="1" ht="15.75">
      <c r="A2028" s="31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P2028" s="32"/>
      <c r="Q2028" s="32"/>
    </row>
    <row r="2029" spans="1:17" s="33" customFormat="1" ht="15.75">
      <c r="A2029" s="31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P2029" s="32"/>
      <c r="Q2029" s="32"/>
    </row>
    <row r="2030" spans="1:17" s="33" customFormat="1" ht="15.75">
      <c r="A2030" s="31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P2030" s="32"/>
      <c r="Q2030" s="32"/>
    </row>
    <row r="2031" spans="1:17" s="33" customFormat="1" ht="15.75">
      <c r="A2031" s="31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P2031" s="32"/>
      <c r="Q2031" s="32"/>
    </row>
    <row r="2032" spans="1:17" s="33" customFormat="1" ht="15.75">
      <c r="A2032" s="31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P2032" s="32"/>
      <c r="Q2032" s="32"/>
    </row>
    <row r="2033" spans="1:17" s="33" customFormat="1" ht="15.75">
      <c r="A2033" s="31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P2033" s="32"/>
      <c r="Q2033" s="32"/>
    </row>
    <row r="2034" spans="1:17" s="33" customFormat="1" ht="15.75">
      <c r="A2034" s="31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P2034" s="32"/>
      <c r="Q2034" s="32"/>
    </row>
    <row r="2035" spans="1:17" s="33" customFormat="1" ht="15.75">
      <c r="A2035" s="31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P2035" s="32"/>
      <c r="Q2035" s="32"/>
    </row>
    <row r="2036" spans="1:17" s="33" customFormat="1" ht="15.75">
      <c r="A2036" s="31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P2036" s="32"/>
      <c r="Q2036" s="32"/>
    </row>
    <row r="2037" spans="1:17" s="33" customFormat="1" ht="15.75">
      <c r="A2037" s="31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P2037" s="32"/>
      <c r="Q2037" s="32"/>
    </row>
    <row r="2038" spans="1:17" s="33" customFormat="1" ht="15.75">
      <c r="A2038" s="31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P2038" s="32"/>
      <c r="Q2038" s="32"/>
    </row>
    <row r="2039" spans="1:17" s="33" customFormat="1" ht="15.75">
      <c r="A2039" s="31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P2039" s="32"/>
      <c r="Q2039" s="32"/>
    </row>
    <row r="2040" spans="1:17" s="33" customFormat="1" ht="15.75">
      <c r="A2040" s="31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P2040" s="32"/>
      <c r="Q2040" s="32"/>
    </row>
    <row r="2041" spans="1:17" s="33" customFormat="1" ht="15.75">
      <c r="A2041" s="31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P2041" s="32"/>
      <c r="Q2041" s="32"/>
    </row>
    <row r="2042" spans="1:17" s="33" customFormat="1" ht="15.75">
      <c r="A2042" s="31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P2042" s="32"/>
      <c r="Q2042" s="32"/>
    </row>
    <row r="2043" spans="1:17" s="33" customFormat="1" ht="15.75">
      <c r="A2043" s="31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P2043" s="32"/>
      <c r="Q2043" s="32"/>
    </row>
    <row r="2044" spans="1:17" s="33" customFormat="1" ht="15.75">
      <c r="A2044" s="31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P2044" s="32"/>
      <c r="Q2044" s="32"/>
    </row>
    <row r="2045" spans="1:17" s="33" customFormat="1" ht="15.75">
      <c r="A2045" s="31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P2045" s="32"/>
      <c r="Q2045" s="32"/>
    </row>
    <row r="2046" spans="1:17" s="33" customFormat="1" ht="15.75">
      <c r="A2046" s="31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P2046" s="32"/>
      <c r="Q2046" s="32"/>
    </row>
    <row r="2047" spans="1:17" s="33" customFormat="1" ht="15.75">
      <c r="A2047" s="31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P2047" s="32"/>
      <c r="Q2047" s="32"/>
    </row>
    <row r="2048" spans="1:17" s="33" customFormat="1" ht="15.75">
      <c r="A2048" s="31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P2048" s="32"/>
      <c r="Q2048" s="32"/>
    </row>
    <row r="2049" spans="1:17" s="33" customFormat="1" ht="15.75">
      <c r="A2049" s="31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P2049" s="32"/>
      <c r="Q2049" s="32"/>
    </row>
    <row r="2050" spans="1:17" s="33" customFormat="1" ht="15.75">
      <c r="A2050" s="31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P2050" s="32"/>
      <c r="Q2050" s="32"/>
    </row>
    <row r="2051" spans="1:17" s="33" customFormat="1" ht="15.75">
      <c r="A2051" s="31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P2051" s="32"/>
      <c r="Q2051" s="32"/>
    </row>
    <row r="2052" spans="1:17" s="33" customFormat="1" ht="15.75">
      <c r="A2052" s="31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P2052" s="32"/>
      <c r="Q2052" s="32"/>
    </row>
    <row r="2053" spans="1:17" s="33" customFormat="1" ht="15.75">
      <c r="A2053" s="31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P2053" s="32"/>
      <c r="Q2053" s="32"/>
    </row>
    <row r="2054" spans="1:17" s="33" customFormat="1" ht="15.75">
      <c r="A2054" s="31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P2054" s="32"/>
      <c r="Q2054" s="32"/>
    </row>
    <row r="2055" spans="1:17" s="33" customFormat="1" ht="15.75">
      <c r="A2055" s="31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P2055" s="32"/>
      <c r="Q2055" s="32"/>
    </row>
    <row r="2056" spans="1:17" s="33" customFormat="1" ht="15.75">
      <c r="A2056" s="31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P2056" s="32"/>
      <c r="Q2056" s="32"/>
    </row>
    <row r="2057" spans="1:17" s="33" customFormat="1" ht="15.75">
      <c r="A2057" s="31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P2057" s="32"/>
      <c r="Q2057" s="32"/>
    </row>
    <row r="2058" spans="1:17" s="33" customFormat="1" ht="15.75">
      <c r="A2058" s="31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P2058" s="32"/>
      <c r="Q2058" s="32"/>
    </row>
    <row r="2059" spans="1:17" s="33" customFormat="1" ht="15.75">
      <c r="A2059" s="31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P2059" s="32"/>
      <c r="Q2059" s="32"/>
    </row>
    <row r="2060" spans="1:17" s="33" customFormat="1" ht="15.75">
      <c r="A2060" s="31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P2060" s="32"/>
      <c r="Q2060" s="32"/>
    </row>
    <row r="2061" spans="1:17" s="33" customFormat="1" ht="15.75">
      <c r="A2061" s="31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P2061" s="32"/>
      <c r="Q2061" s="32"/>
    </row>
    <row r="2062" spans="1:17" s="33" customFormat="1" ht="15.75">
      <c r="A2062" s="31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P2062" s="32"/>
      <c r="Q2062" s="32"/>
    </row>
    <row r="2063" spans="1:17" s="33" customFormat="1" ht="15.75">
      <c r="A2063" s="31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P2063" s="32"/>
      <c r="Q2063" s="32"/>
    </row>
    <row r="2064" spans="1:17" s="33" customFormat="1" ht="15.75">
      <c r="A2064" s="31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P2064" s="32"/>
      <c r="Q2064" s="32"/>
    </row>
    <row r="2065" spans="1:17" s="33" customFormat="1" ht="15.75">
      <c r="A2065" s="31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P2065" s="32"/>
      <c r="Q2065" s="32"/>
    </row>
    <row r="2066" spans="1:17" s="33" customFormat="1" ht="15.75">
      <c r="A2066" s="31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P2066" s="32"/>
      <c r="Q2066" s="32"/>
    </row>
    <row r="2067" spans="1:17" s="33" customFormat="1" ht="15.75">
      <c r="A2067" s="31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P2067" s="32"/>
      <c r="Q2067" s="32"/>
    </row>
    <row r="2068" spans="1:17" s="33" customFormat="1" ht="15.75">
      <c r="A2068" s="31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P2068" s="32"/>
      <c r="Q2068" s="32"/>
    </row>
    <row r="2069" spans="1:17" s="33" customFormat="1" ht="15.75">
      <c r="A2069" s="31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P2069" s="32"/>
      <c r="Q2069" s="32"/>
    </row>
    <row r="2070" spans="1:17" s="33" customFormat="1" ht="15.75">
      <c r="A2070" s="31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P2070" s="32"/>
      <c r="Q2070" s="32"/>
    </row>
    <row r="2071" spans="1:17" s="33" customFormat="1" ht="15.75">
      <c r="A2071" s="31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P2071" s="32"/>
      <c r="Q2071" s="32"/>
    </row>
    <row r="2072" spans="1:17" s="33" customFormat="1" ht="15.75">
      <c r="A2072" s="31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P2072" s="32"/>
      <c r="Q2072" s="32"/>
    </row>
    <row r="2073" spans="1:17" s="33" customFormat="1" ht="15.75">
      <c r="A2073" s="31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P2073" s="32"/>
      <c r="Q2073" s="32"/>
    </row>
    <row r="2074" spans="1:17" s="33" customFormat="1" ht="15.75">
      <c r="A2074" s="31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P2074" s="32"/>
      <c r="Q2074" s="32"/>
    </row>
    <row r="2075" spans="1:17" s="33" customFormat="1" ht="15.75">
      <c r="A2075" s="31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P2075" s="32"/>
      <c r="Q2075" s="32"/>
    </row>
    <row r="2076" spans="1:17" s="33" customFormat="1" ht="15.75">
      <c r="A2076" s="31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P2076" s="32"/>
      <c r="Q2076" s="32"/>
    </row>
    <row r="2077" spans="1:17" s="33" customFormat="1" ht="15.75">
      <c r="A2077" s="31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P2077" s="32"/>
      <c r="Q2077" s="32"/>
    </row>
    <row r="2078" spans="1:17" s="33" customFormat="1" ht="15.75">
      <c r="A2078" s="31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P2078" s="32"/>
      <c r="Q2078" s="32"/>
    </row>
    <row r="2079" spans="1:17" s="33" customFormat="1" ht="15.75">
      <c r="A2079" s="31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P2079" s="32"/>
      <c r="Q2079" s="32"/>
    </row>
    <row r="2080" spans="1:17" s="33" customFormat="1" ht="15.75">
      <c r="A2080" s="31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P2080" s="32"/>
      <c r="Q2080" s="32"/>
    </row>
    <row r="2081" spans="1:17" s="33" customFormat="1" ht="15.75">
      <c r="A2081" s="31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P2081" s="32"/>
      <c r="Q2081" s="32"/>
    </row>
    <row r="2082" spans="1:17" s="33" customFormat="1" ht="15.75">
      <c r="A2082" s="31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P2082" s="32"/>
      <c r="Q2082" s="32"/>
    </row>
    <row r="2083" spans="1:17" s="33" customFormat="1" ht="15.75">
      <c r="A2083" s="31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P2083" s="32"/>
      <c r="Q2083" s="32"/>
    </row>
    <row r="2084" spans="1:17" s="33" customFormat="1" ht="15.75">
      <c r="A2084" s="31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P2084" s="32"/>
      <c r="Q2084" s="32"/>
    </row>
    <row r="2085" spans="1:17" s="33" customFormat="1" ht="15.75">
      <c r="A2085" s="31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P2085" s="32"/>
      <c r="Q2085" s="32"/>
    </row>
    <row r="2086" spans="1:17" s="33" customFormat="1" ht="15.75">
      <c r="A2086" s="31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P2086" s="32"/>
      <c r="Q2086" s="32"/>
    </row>
    <row r="2087" spans="1:17" s="33" customFormat="1" ht="15.75">
      <c r="A2087" s="31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P2087" s="32"/>
      <c r="Q2087" s="32"/>
    </row>
    <row r="2088" spans="1:17" s="33" customFormat="1" ht="15.75">
      <c r="A2088" s="31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P2088" s="32"/>
      <c r="Q2088" s="32"/>
    </row>
    <row r="2089" spans="1:17" s="33" customFormat="1" ht="15.75">
      <c r="A2089" s="31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P2089" s="32"/>
      <c r="Q2089" s="32"/>
    </row>
    <row r="2090" spans="1:17" s="33" customFormat="1" ht="15.75">
      <c r="A2090" s="31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P2090" s="32"/>
      <c r="Q2090" s="32"/>
    </row>
    <row r="2091" spans="1:17" s="33" customFormat="1" ht="15.75">
      <c r="A2091" s="31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P2091" s="32"/>
      <c r="Q2091" s="32"/>
    </row>
    <row r="2092" spans="1:17" s="33" customFormat="1" ht="15.75">
      <c r="A2092" s="31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P2092" s="32"/>
      <c r="Q2092" s="32"/>
    </row>
    <row r="2093" spans="1:17" s="33" customFormat="1" ht="15.75">
      <c r="A2093" s="31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P2093" s="32"/>
      <c r="Q2093" s="32"/>
    </row>
    <row r="2094" spans="1:17" s="33" customFormat="1" ht="15.75">
      <c r="A2094" s="31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P2094" s="32"/>
      <c r="Q2094" s="32"/>
    </row>
    <row r="2095" spans="1:17" s="33" customFormat="1" ht="15.75">
      <c r="A2095" s="31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P2095" s="32"/>
      <c r="Q2095" s="32"/>
    </row>
    <row r="2096" spans="1:17" s="33" customFormat="1" ht="15.75">
      <c r="A2096" s="31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P2096" s="32"/>
      <c r="Q2096" s="32"/>
    </row>
    <row r="2097" spans="1:17" s="33" customFormat="1" ht="15.75">
      <c r="A2097" s="31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P2097" s="32"/>
      <c r="Q2097" s="32"/>
    </row>
    <row r="2098" spans="1:17" s="33" customFormat="1" ht="15.75">
      <c r="A2098" s="31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P2098" s="32"/>
      <c r="Q2098" s="32"/>
    </row>
    <row r="2099" spans="1:17" s="33" customFormat="1" ht="15.75">
      <c r="A2099" s="31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P2099" s="32"/>
      <c r="Q2099" s="32"/>
    </row>
    <row r="2100" spans="1:17" s="33" customFormat="1" ht="15.75">
      <c r="A2100" s="31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P2100" s="32"/>
      <c r="Q2100" s="32"/>
    </row>
    <row r="2101" spans="1:17" s="33" customFormat="1" ht="15.75">
      <c r="A2101" s="31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P2101" s="32"/>
      <c r="Q2101" s="32"/>
    </row>
    <row r="2102" spans="1:17" s="33" customFormat="1" ht="15.75">
      <c r="A2102" s="31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P2102" s="32"/>
      <c r="Q2102" s="32"/>
    </row>
    <row r="2103" spans="1:17" s="33" customFormat="1" ht="15.75">
      <c r="A2103" s="31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P2103" s="32"/>
      <c r="Q2103" s="32"/>
    </row>
    <row r="2104" spans="1:17" s="33" customFormat="1" ht="15.75">
      <c r="A2104" s="31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P2104" s="32"/>
      <c r="Q2104" s="32"/>
    </row>
    <row r="2105" spans="1:17" s="33" customFormat="1" ht="15.75">
      <c r="A2105" s="31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P2105" s="32"/>
      <c r="Q2105" s="32"/>
    </row>
    <row r="2106" spans="1:17" s="33" customFormat="1" ht="15.75">
      <c r="A2106" s="31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P2106" s="32"/>
      <c r="Q2106" s="32"/>
    </row>
    <row r="2107" spans="1:17" s="33" customFormat="1" ht="15.75">
      <c r="A2107" s="31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P2107" s="32"/>
      <c r="Q2107" s="32"/>
    </row>
    <row r="2108" spans="1:17" s="33" customFormat="1" ht="15.75">
      <c r="A2108" s="31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P2108" s="32"/>
      <c r="Q2108" s="32"/>
    </row>
    <row r="2109" spans="1:17" s="33" customFormat="1" ht="15.75">
      <c r="A2109" s="31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P2109" s="32"/>
      <c r="Q2109" s="32"/>
    </row>
    <row r="2110" spans="1:17" s="33" customFormat="1" ht="15.75">
      <c r="A2110" s="31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P2110" s="32"/>
      <c r="Q2110" s="32"/>
    </row>
    <row r="2111" spans="1:17" s="33" customFormat="1" ht="15.75">
      <c r="A2111" s="31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P2111" s="32"/>
      <c r="Q2111" s="32"/>
    </row>
    <row r="2112" spans="1:17" s="33" customFormat="1" ht="15.75">
      <c r="A2112" s="31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P2112" s="32"/>
      <c r="Q2112" s="32"/>
    </row>
    <row r="2113" spans="1:17" s="33" customFormat="1" ht="15.75">
      <c r="A2113" s="31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P2113" s="32"/>
      <c r="Q2113" s="32"/>
    </row>
    <row r="2114" spans="1:17" s="33" customFormat="1" ht="15.75">
      <c r="A2114" s="31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P2114" s="32"/>
      <c r="Q2114" s="32"/>
    </row>
    <row r="2115" spans="1:17" s="33" customFormat="1" ht="15.75">
      <c r="A2115" s="31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P2115" s="32"/>
      <c r="Q2115" s="32"/>
    </row>
    <row r="2116" spans="1:17" s="33" customFormat="1" ht="15.75">
      <c r="A2116" s="31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P2116" s="32"/>
      <c r="Q2116" s="32"/>
    </row>
    <row r="2117" spans="1:17" s="33" customFormat="1" ht="15.75">
      <c r="A2117" s="31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P2117" s="32"/>
      <c r="Q2117" s="32"/>
    </row>
    <row r="2118" spans="1:17" s="33" customFormat="1" ht="15.75">
      <c r="A2118" s="31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P2118" s="32"/>
      <c r="Q2118" s="32"/>
    </row>
    <row r="2119" spans="1:17" s="33" customFormat="1" ht="15.75">
      <c r="A2119" s="31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P2119" s="32"/>
      <c r="Q2119" s="32"/>
    </row>
    <row r="2120" spans="1:17" s="33" customFormat="1" ht="15.75">
      <c r="A2120" s="31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P2120" s="32"/>
      <c r="Q2120" s="32"/>
    </row>
    <row r="2121" spans="1:17" s="33" customFormat="1" ht="15.75">
      <c r="A2121" s="31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P2121" s="32"/>
      <c r="Q2121" s="32"/>
    </row>
    <row r="2122" spans="1:17" s="33" customFormat="1" ht="15.75">
      <c r="A2122" s="31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P2122" s="32"/>
      <c r="Q2122" s="32"/>
    </row>
    <row r="2123" spans="1:17" s="33" customFormat="1" ht="15.75">
      <c r="A2123" s="31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P2123" s="32"/>
      <c r="Q2123" s="32"/>
    </row>
    <row r="2124" spans="1:17" s="33" customFormat="1" ht="15.75">
      <c r="A2124" s="31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P2124" s="32"/>
      <c r="Q2124" s="32"/>
    </row>
    <row r="2125" spans="1:17" s="33" customFormat="1" ht="15.75">
      <c r="A2125" s="31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P2125" s="32"/>
      <c r="Q2125" s="32"/>
    </row>
    <row r="2126" spans="1:17" s="33" customFormat="1" ht="15.75">
      <c r="A2126" s="31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P2126" s="32"/>
      <c r="Q2126" s="32"/>
    </row>
    <row r="2127" spans="1:17" s="33" customFormat="1" ht="15.75">
      <c r="A2127" s="31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P2127" s="32"/>
      <c r="Q2127" s="32"/>
    </row>
    <row r="2128" spans="1:17" s="33" customFormat="1" ht="15.75">
      <c r="A2128" s="31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P2128" s="32"/>
      <c r="Q2128" s="32"/>
    </row>
    <row r="2129" spans="1:17" s="33" customFormat="1" ht="15.75">
      <c r="A2129" s="31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P2129" s="32"/>
      <c r="Q2129" s="32"/>
    </row>
    <row r="2130" spans="1:17" s="33" customFormat="1" ht="15.75">
      <c r="A2130" s="31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P2130" s="32"/>
      <c r="Q2130" s="32"/>
    </row>
    <row r="2131" spans="1:17" s="33" customFormat="1" ht="15.75">
      <c r="A2131" s="31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P2131" s="32"/>
      <c r="Q2131" s="32"/>
    </row>
    <row r="2132" spans="1:17" s="33" customFormat="1" ht="15.75">
      <c r="A2132" s="31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P2132" s="32"/>
      <c r="Q2132" s="32"/>
    </row>
    <row r="2133" spans="1:17" s="33" customFormat="1" ht="15.75">
      <c r="A2133" s="31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P2133" s="32"/>
      <c r="Q2133" s="32"/>
    </row>
    <row r="2134" spans="1:17" s="33" customFormat="1" ht="15.75">
      <c r="A2134" s="31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P2134" s="32"/>
      <c r="Q2134" s="32"/>
    </row>
    <row r="2135" spans="1:17" s="33" customFormat="1" ht="15.75">
      <c r="A2135" s="31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P2135" s="32"/>
      <c r="Q2135" s="32"/>
    </row>
    <row r="2136" spans="1:17" s="33" customFormat="1" ht="15.75">
      <c r="A2136" s="31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P2136" s="32"/>
      <c r="Q2136" s="32"/>
    </row>
    <row r="2137" spans="1:17" s="33" customFormat="1" ht="15.75">
      <c r="A2137" s="31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P2137" s="32"/>
      <c r="Q2137" s="32"/>
    </row>
    <row r="2138" spans="1:17" s="33" customFormat="1" ht="15.75">
      <c r="A2138" s="31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P2138" s="32"/>
      <c r="Q2138" s="32"/>
    </row>
    <row r="2139" spans="1:17" s="33" customFormat="1" ht="15.75">
      <c r="A2139" s="31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P2139" s="32"/>
      <c r="Q2139" s="32"/>
    </row>
    <row r="2140" spans="1:17" s="33" customFormat="1" ht="15.75">
      <c r="A2140" s="31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P2140" s="32"/>
      <c r="Q2140" s="32"/>
    </row>
    <row r="2141" spans="1:17" s="33" customFormat="1" ht="15.75">
      <c r="A2141" s="31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P2141" s="32"/>
      <c r="Q2141" s="32"/>
    </row>
    <row r="2142" spans="1:17" s="33" customFormat="1" ht="15.75">
      <c r="A2142" s="31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P2142" s="32"/>
      <c r="Q2142" s="32"/>
    </row>
    <row r="2143" spans="1:17" s="33" customFormat="1" ht="15.75">
      <c r="A2143" s="31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P2143" s="32"/>
      <c r="Q2143" s="32"/>
    </row>
    <row r="2144" spans="1:17" s="33" customFormat="1" ht="15.75">
      <c r="A2144" s="31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P2144" s="32"/>
      <c r="Q2144" s="32"/>
    </row>
    <row r="2145" spans="1:17" s="33" customFormat="1" ht="15.75">
      <c r="A2145" s="31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P2145" s="32"/>
      <c r="Q2145" s="32"/>
    </row>
    <row r="2146" spans="1:17" s="33" customFormat="1" ht="15.75">
      <c r="A2146" s="31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P2146" s="32"/>
      <c r="Q2146" s="32"/>
    </row>
    <row r="2147" spans="1:17" s="33" customFormat="1" ht="15.75">
      <c r="A2147" s="31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P2147" s="32"/>
      <c r="Q2147" s="32"/>
    </row>
    <row r="2148" spans="1:17" s="33" customFormat="1" ht="15.75">
      <c r="A2148" s="31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P2148" s="32"/>
      <c r="Q2148" s="32"/>
    </row>
    <row r="2149" spans="1:17" s="33" customFormat="1" ht="15.75">
      <c r="A2149" s="31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P2149" s="32"/>
      <c r="Q2149" s="32"/>
    </row>
    <row r="2150" spans="1:17" s="33" customFormat="1" ht="15.75">
      <c r="A2150" s="31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P2150" s="32"/>
      <c r="Q2150" s="32"/>
    </row>
    <row r="2151" spans="1:17" s="33" customFormat="1" ht="15.75">
      <c r="A2151" s="31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P2151" s="32"/>
      <c r="Q2151" s="32"/>
    </row>
    <row r="2152" spans="1:17" s="33" customFormat="1" ht="15.75">
      <c r="A2152" s="31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P2152" s="32"/>
      <c r="Q2152" s="32"/>
    </row>
    <row r="2153" spans="1:17" s="33" customFormat="1" ht="15.75">
      <c r="A2153" s="31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P2153" s="32"/>
      <c r="Q2153" s="32"/>
    </row>
    <row r="2154" spans="1:17" s="33" customFormat="1" ht="15.75">
      <c r="A2154" s="31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P2154" s="32"/>
      <c r="Q2154" s="32"/>
    </row>
    <row r="2155" spans="1:17" s="33" customFormat="1" ht="15.75">
      <c r="A2155" s="31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P2155" s="32"/>
      <c r="Q2155" s="32"/>
    </row>
    <row r="2156" spans="1:17" s="33" customFormat="1" ht="15.75">
      <c r="A2156" s="31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P2156" s="32"/>
      <c r="Q2156" s="32"/>
    </row>
    <row r="2157" spans="1:17" s="33" customFormat="1" ht="15.75">
      <c r="A2157" s="31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P2157" s="32"/>
      <c r="Q2157" s="32"/>
    </row>
    <row r="2158" spans="1:17" s="33" customFormat="1" ht="15.75">
      <c r="A2158" s="31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P2158" s="32"/>
      <c r="Q2158" s="32"/>
    </row>
    <row r="2159" spans="1:17" s="33" customFormat="1" ht="15.75">
      <c r="A2159" s="31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P2159" s="32"/>
      <c r="Q2159" s="32"/>
    </row>
    <row r="2160" spans="1:17" s="33" customFormat="1" ht="15.75">
      <c r="A2160" s="31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P2160" s="32"/>
      <c r="Q2160" s="32"/>
    </row>
    <row r="2161" spans="1:17" s="33" customFormat="1" ht="15.75">
      <c r="A2161" s="31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P2161" s="32"/>
      <c r="Q2161" s="32"/>
    </row>
    <row r="2162" spans="1:17" s="33" customFormat="1" ht="15.75">
      <c r="A2162" s="31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P2162" s="32"/>
      <c r="Q2162" s="32"/>
    </row>
    <row r="2163" spans="1:17" s="33" customFormat="1" ht="15.75">
      <c r="A2163" s="31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P2163" s="32"/>
      <c r="Q2163" s="32"/>
    </row>
    <row r="2164" spans="1:17" s="33" customFormat="1" ht="15.75">
      <c r="A2164" s="31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P2164" s="32"/>
      <c r="Q2164" s="32"/>
    </row>
    <row r="2165" spans="1:17" s="33" customFormat="1" ht="15.75">
      <c r="A2165" s="31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P2165" s="32"/>
      <c r="Q2165" s="32"/>
    </row>
    <row r="2166" spans="1:17" s="33" customFormat="1" ht="15.75">
      <c r="A2166" s="31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P2166" s="32"/>
      <c r="Q2166" s="32"/>
    </row>
    <row r="2167" spans="1:17" s="33" customFormat="1" ht="15.75">
      <c r="A2167" s="31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P2167" s="32"/>
      <c r="Q2167" s="32"/>
    </row>
    <row r="2168" spans="1:17" s="33" customFormat="1" ht="15.75">
      <c r="A2168" s="31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P2168" s="32"/>
      <c r="Q2168" s="32"/>
    </row>
    <row r="2169" spans="1:17" s="33" customFormat="1" ht="15.75">
      <c r="A2169" s="31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P2169" s="32"/>
      <c r="Q2169" s="32"/>
    </row>
    <row r="2170" spans="1:17" s="33" customFormat="1" ht="15.75">
      <c r="A2170" s="31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P2170" s="32"/>
      <c r="Q2170" s="32"/>
    </row>
    <row r="2171" spans="1:17" s="33" customFormat="1" ht="15.75">
      <c r="A2171" s="31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P2171" s="32"/>
      <c r="Q2171" s="32"/>
    </row>
    <row r="2172" spans="1:17" s="33" customFormat="1" ht="15.75">
      <c r="A2172" s="31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P2172" s="32"/>
      <c r="Q2172" s="32"/>
    </row>
    <row r="2173" spans="1:17" s="33" customFormat="1" ht="15.75">
      <c r="A2173" s="31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P2173" s="32"/>
      <c r="Q2173" s="32"/>
    </row>
    <row r="2174" spans="1:17" s="33" customFormat="1" ht="15.75">
      <c r="A2174" s="31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P2174" s="32"/>
      <c r="Q2174" s="32"/>
    </row>
    <row r="2175" spans="1:17" s="33" customFormat="1" ht="15.75">
      <c r="A2175" s="31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P2175" s="32"/>
      <c r="Q2175" s="32"/>
    </row>
    <row r="2176" spans="1:17" s="33" customFormat="1" ht="15.75">
      <c r="A2176" s="31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P2176" s="32"/>
      <c r="Q2176" s="32"/>
    </row>
    <row r="2177" spans="1:17" s="33" customFormat="1" ht="15.75">
      <c r="A2177" s="31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P2177" s="32"/>
      <c r="Q2177" s="32"/>
    </row>
    <row r="2178" spans="1:17" s="33" customFormat="1" ht="15.75">
      <c r="A2178" s="31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P2178" s="32"/>
      <c r="Q2178" s="32"/>
    </row>
    <row r="2179" spans="1:17" s="33" customFormat="1" ht="15.75">
      <c r="A2179" s="31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P2179" s="32"/>
      <c r="Q2179" s="32"/>
    </row>
    <row r="2180" spans="1:17" s="33" customFormat="1" ht="15.75">
      <c r="A2180" s="31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P2180" s="32"/>
      <c r="Q2180" s="32"/>
    </row>
    <row r="2181" spans="1:17" s="33" customFormat="1" ht="15.75">
      <c r="A2181" s="31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P2181" s="32"/>
      <c r="Q2181" s="32"/>
    </row>
    <row r="2182" spans="1:17" s="33" customFormat="1" ht="15.75">
      <c r="A2182" s="31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P2182" s="32"/>
      <c r="Q2182" s="32"/>
    </row>
    <row r="2183" spans="1:17" s="33" customFormat="1" ht="15.75">
      <c r="A2183" s="31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P2183" s="32"/>
      <c r="Q2183" s="32"/>
    </row>
    <row r="2184" spans="1:17" s="33" customFormat="1" ht="15.75">
      <c r="A2184" s="31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P2184" s="32"/>
      <c r="Q2184" s="32"/>
    </row>
    <row r="2185" spans="1:17" s="33" customFormat="1" ht="15.75">
      <c r="A2185" s="31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P2185" s="32"/>
      <c r="Q2185" s="32"/>
    </row>
    <row r="2186" spans="1:17" s="33" customFormat="1" ht="15.75">
      <c r="A2186" s="31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P2186" s="32"/>
      <c r="Q2186" s="32"/>
    </row>
    <row r="2187" spans="1:17" s="33" customFormat="1" ht="15.75">
      <c r="A2187" s="31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P2187" s="32"/>
      <c r="Q2187" s="32"/>
    </row>
    <row r="2188" spans="1:17" s="33" customFormat="1" ht="15.75">
      <c r="A2188" s="31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P2188" s="32"/>
      <c r="Q2188" s="32"/>
    </row>
    <row r="2189" spans="1:17" s="33" customFormat="1" ht="15.75">
      <c r="A2189" s="31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P2189" s="32"/>
      <c r="Q2189" s="32"/>
    </row>
    <row r="2190" spans="1:17" s="33" customFormat="1" ht="15.75">
      <c r="A2190" s="31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P2190" s="32"/>
      <c r="Q2190" s="32"/>
    </row>
    <row r="2191" spans="1:17" s="33" customFormat="1" ht="15.75">
      <c r="A2191" s="31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P2191" s="32"/>
      <c r="Q2191" s="32"/>
    </row>
    <row r="2192" spans="1:17" s="33" customFormat="1" ht="15.75">
      <c r="A2192" s="31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P2192" s="32"/>
      <c r="Q2192" s="32"/>
    </row>
    <row r="2193" spans="1:17" s="33" customFormat="1" ht="15.75">
      <c r="A2193" s="31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P2193" s="32"/>
      <c r="Q2193" s="32"/>
    </row>
    <row r="2194" spans="1:17" s="33" customFormat="1" ht="15.75">
      <c r="A2194" s="31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P2194" s="32"/>
      <c r="Q2194" s="32"/>
    </row>
    <row r="2195" spans="1:17" s="33" customFormat="1" ht="15.75">
      <c r="A2195" s="31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P2195" s="32"/>
      <c r="Q2195" s="32"/>
    </row>
    <row r="2196" spans="1:17" s="33" customFormat="1" ht="15.75">
      <c r="A2196" s="31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P2196" s="32"/>
      <c r="Q2196" s="32"/>
    </row>
    <row r="2197" spans="1:17" s="33" customFormat="1" ht="15.75">
      <c r="A2197" s="31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P2197" s="32"/>
      <c r="Q2197" s="32"/>
    </row>
    <row r="2198" spans="1:17" s="33" customFormat="1" ht="15.75">
      <c r="A2198" s="31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P2198" s="32"/>
      <c r="Q2198" s="32"/>
    </row>
    <row r="2199" spans="1:17" s="33" customFormat="1" ht="15.75">
      <c r="A2199" s="31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P2199" s="32"/>
      <c r="Q2199" s="32"/>
    </row>
    <row r="2200" spans="1:17" s="33" customFormat="1" ht="15.75">
      <c r="A2200" s="31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P2200" s="32"/>
      <c r="Q2200" s="32"/>
    </row>
    <row r="2201" spans="1:17" s="33" customFormat="1" ht="15.75">
      <c r="A2201" s="31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P2201" s="32"/>
      <c r="Q2201" s="32"/>
    </row>
    <row r="2202" spans="1:17" s="33" customFormat="1" ht="15.75">
      <c r="A2202" s="31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P2202" s="32"/>
      <c r="Q2202" s="32"/>
    </row>
    <row r="2203" spans="1:17" s="33" customFormat="1" ht="15.75">
      <c r="A2203" s="31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P2203" s="32"/>
      <c r="Q2203" s="32"/>
    </row>
    <row r="2204" spans="1:17" s="33" customFormat="1" ht="15.75">
      <c r="A2204" s="31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P2204" s="32"/>
      <c r="Q2204" s="32"/>
    </row>
    <row r="2205" spans="1:17" s="33" customFormat="1" ht="15.75">
      <c r="A2205" s="31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P2205" s="32"/>
      <c r="Q2205" s="32"/>
    </row>
    <row r="2206" spans="1:17" s="33" customFormat="1" ht="15.75">
      <c r="A2206" s="31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P2206" s="32"/>
      <c r="Q2206" s="32"/>
    </row>
    <row r="2207" spans="1:17" s="33" customFormat="1" ht="15.75">
      <c r="A2207" s="31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P2207" s="32"/>
      <c r="Q2207" s="32"/>
    </row>
    <row r="2208" spans="1:17" s="33" customFormat="1" ht="15.75">
      <c r="A2208" s="31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P2208" s="32"/>
      <c r="Q2208" s="32"/>
    </row>
    <row r="2209" spans="1:17" s="33" customFormat="1" ht="15.75">
      <c r="A2209" s="31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P2209" s="32"/>
      <c r="Q2209" s="32"/>
    </row>
    <row r="2210" spans="1:17" s="33" customFormat="1" ht="15.75">
      <c r="A2210" s="31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P2210" s="32"/>
      <c r="Q2210" s="32"/>
    </row>
    <row r="2211" spans="1:17" s="33" customFormat="1" ht="15.75">
      <c r="A2211" s="31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P2211" s="32"/>
      <c r="Q2211" s="32"/>
    </row>
    <row r="2212" spans="1:17" s="33" customFormat="1" ht="15.75">
      <c r="A2212" s="31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P2212" s="32"/>
      <c r="Q2212" s="32"/>
    </row>
    <row r="2213" spans="1:17" s="33" customFormat="1" ht="15.75">
      <c r="A2213" s="31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P2213" s="32"/>
      <c r="Q2213" s="32"/>
    </row>
    <row r="2214" spans="1:17" s="33" customFormat="1" ht="15.75">
      <c r="A2214" s="31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P2214" s="32"/>
      <c r="Q2214" s="32"/>
    </row>
    <row r="2215" spans="1:17" s="33" customFormat="1" ht="15.75">
      <c r="A2215" s="31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P2215" s="32"/>
      <c r="Q2215" s="32"/>
    </row>
    <row r="2216" spans="1:17" s="33" customFormat="1" ht="15.75">
      <c r="A2216" s="31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P2216" s="32"/>
      <c r="Q2216" s="32"/>
    </row>
    <row r="2217" spans="1:17" s="33" customFormat="1" ht="15.75">
      <c r="A2217" s="31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P2217" s="32"/>
      <c r="Q2217" s="32"/>
    </row>
    <row r="2218" spans="1:17" s="33" customFormat="1" ht="15.75">
      <c r="A2218" s="31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P2218" s="32"/>
      <c r="Q2218" s="32"/>
    </row>
    <row r="2219" spans="1:17" s="33" customFormat="1" ht="15.75">
      <c r="A2219" s="31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P2219" s="32"/>
      <c r="Q2219" s="32"/>
    </row>
    <row r="2220" spans="1:17" s="33" customFormat="1" ht="15.75">
      <c r="A2220" s="31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P2220" s="32"/>
      <c r="Q2220" s="32"/>
    </row>
    <row r="2221" spans="1:17" s="33" customFormat="1" ht="15.75">
      <c r="A2221" s="31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P2221" s="32"/>
      <c r="Q2221" s="32"/>
    </row>
    <row r="2222" spans="1:17" s="33" customFormat="1" ht="15.75">
      <c r="A2222" s="31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P2222" s="32"/>
      <c r="Q2222" s="32"/>
    </row>
    <row r="2223" spans="1:17" s="33" customFormat="1" ht="15.75">
      <c r="A2223" s="31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P2223" s="32"/>
      <c r="Q2223" s="32"/>
    </row>
    <row r="2224" spans="1:17" s="33" customFormat="1" ht="15.75">
      <c r="A2224" s="31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P2224" s="32"/>
      <c r="Q2224" s="32"/>
    </row>
    <row r="2225" spans="1:17" s="33" customFormat="1" ht="15.75">
      <c r="A2225" s="31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P2225" s="32"/>
      <c r="Q2225" s="32"/>
    </row>
    <row r="2226" spans="1:17" s="33" customFormat="1" ht="15.75">
      <c r="A2226" s="31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P2226" s="32"/>
      <c r="Q2226" s="32"/>
    </row>
    <row r="2227" spans="1:17" s="33" customFormat="1" ht="15.75">
      <c r="A2227" s="31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P2227" s="32"/>
      <c r="Q2227" s="32"/>
    </row>
    <row r="2228" spans="1:17" s="33" customFormat="1" ht="15.75">
      <c r="A2228" s="31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P2228" s="32"/>
      <c r="Q2228" s="32"/>
    </row>
    <row r="2229" spans="1:17" s="33" customFormat="1" ht="15.75">
      <c r="A2229" s="31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P2229" s="32"/>
      <c r="Q2229" s="32"/>
    </row>
    <row r="2230" spans="1:17" s="33" customFormat="1" ht="15.75">
      <c r="A2230" s="31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P2230" s="32"/>
      <c r="Q2230" s="32"/>
    </row>
    <row r="2231" spans="1:17" s="33" customFormat="1" ht="15.75">
      <c r="A2231" s="31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P2231" s="32"/>
      <c r="Q2231" s="32"/>
    </row>
    <row r="2232" spans="1:17" s="33" customFormat="1" ht="15.75">
      <c r="A2232" s="31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P2232" s="32"/>
      <c r="Q2232" s="32"/>
    </row>
    <row r="2233" spans="1:17" s="33" customFormat="1" ht="15.75">
      <c r="A2233" s="31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P2233" s="32"/>
      <c r="Q2233" s="32"/>
    </row>
    <row r="2234" spans="1:17" s="33" customFormat="1" ht="15.75">
      <c r="A2234" s="31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P2234" s="32"/>
      <c r="Q2234" s="32"/>
    </row>
    <row r="2235" spans="1:17" s="33" customFormat="1" ht="15.75">
      <c r="A2235" s="31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P2235" s="32"/>
      <c r="Q2235" s="32"/>
    </row>
    <row r="2236" spans="1:17" s="33" customFormat="1" ht="15.75">
      <c r="A2236" s="31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P2236" s="32"/>
      <c r="Q2236" s="32"/>
    </row>
    <row r="2237" spans="1:17" s="33" customFormat="1" ht="15.75">
      <c r="A2237" s="31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P2237" s="32"/>
      <c r="Q2237" s="32"/>
    </row>
    <row r="2238" spans="1:17" s="33" customFormat="1" ht="15.75">
      <c r="A2238" s="31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P2238" s="32"/>
      <c r="Q2238" s="32"/>
    </row>
    <row r="2239" spans="1:17" s="33" customFormat="1" ht="15.75">
      <c r="A2239" s="31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P2239" s="32"/>
      <c r="Q2239" s="32"/>
    </row>
    <row r="2240" spans="1:17" s="33" customFormat="1" ht="15.75">
      <c r="A2240" s="31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P2240" s="32"/>
      <c r="Q2240" s="32"/>
    </row>
    <row r="2241" spans="1:17" s="33" customFormat="1" ht="15.75">
      <c r="A2241" s="31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P2241" s="32"/>
      <c r="Q2241" s="32"/>
    </row>
    <row r="2242" spans="1:17" s="33" customFormat="1" ht="15.75">
      <c r="A2242" s="31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P2242" s="32"/>
      <c r="Q2242" s="32"/>
    </row>
    <row r="2243" spans="1:17" s="33" customFormat="1" ht="15.75">
      <c r="A2243" s="31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P2243" s="32"/>
      <c r="Q2243" s="32"/>
    </row>
    <row r="2244" spans="1:17" s="33" customFormat="1" ht="15.75">
      <c r="A2244" s="31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P2244" s="32"/>
      <c r="Q2244" s="32"/>
    </row>
    <row r="2245" spans="1:17" s="33" customFormat="1" ht="15.75">
      <c r="A2245" s="31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P2245" s="32"/>
      <c r="Q2245" s="32"/>
    </row>
    <row r="2246" spans="1:17" s="33" customFormat="1" ht="15.75">
      <c r="A2246" s="31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P2246" s="32"/>
      <c r="Q2246" s="32"/>
    </row>
    <row r="2247" spans="1:17" s="33" customFormat="1" ht="15.75">
      <c r="A2247" s="31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P2247" s="32"/>
      <c r="Q2247" s="32"/>
    </row>
    <row r="2248" spans="1:17" s="33" customFormat="1" ht="15.75">
      <c r="A2248" s="31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P2248" s="32"/>
      <c r="Q2248" s="32"/>
    </row>
    <row r="2249" spans="1:17" s="33" customFormat="1" ht="15.75">
      <c r="A2249" s="31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P2249" s="32"/>
      <c r="Q2249" s="32"/>
    </row>
    <row r="2250" spans="1:17" s="33" customFormat="1" ht="15.75">
      <c r="A2250" s="31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P2250" s="32"/>
      <c r="Q2250" s="32"/>
    </row>
    <row r="2251" spans="1:17" s="33" customFormat="1" ht="15.75">
      <c r="A2251" s="31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P2251" s="32"/>
      <c r="Q2251" s="32"/>
    </row>
    <row r="2252" spans="1:17" s="33" customFormat="1" ht="15.75">
      <c r="A2252" s="31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P2252" s="32"/>
      <c r="Q2252" s="32"/>
    </row>
    <row r="2253" spans="1:17" s="33" customFormat="1" ht="15.75">
      <c r="A2253" s="31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P2253" s="32"/>
      <c r="Q2253" s="32"/>
    </row>
    <row r="2254" spans="1:17" s="33" customFormat="1" ht="15.75">
      <c r="A2254" s="31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P2254" s="32"/>
      <c r="Q2254" s="32"/>
    </row>
    <row r="2255" spans="1:17" s="33" customFormat="1" ht="15.75">
      <c r="A2255" s="31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P2255" s="32"/>
      <c r="Q2255" s="32"/>
    </row>
    <row r="2256" spans="1:17" s="33" customFormat="1" ht="15.75">
      <c r="A2256" s="31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P2256" s="32"/>
      <c r="Q2256" s="32"/>
    </row>
    <row r="2257" spans="1:17" s="33" customFormat="1" ht="15.75">
      <c r="A2257" s="31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P2257" s="32"/>
      <c r="Q2257" s="32"/>
    </row>
    <row r="2258" spans="1:17" s="33" customFormat="1" ht="15.75">
      <c r="A2258" s="31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P2258" s="32"/>
      <c r="Q2258" s="32"/>
    </row>
    <row r="2259" spans="1:17" s="33" customFormat="1" ht="15.75">
      <c r="A2259" s="31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P2259" s="32"/>
      <c r="Q2259" s="32"/>
    </row>
    <row r="2260" spans="1:17" s="33" customFormat="1" ht="15.75">
      <c r="A2260" s="31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P2260" s="32"/>
      <c r="Q2260" s="32"/>
    </row>
    <row r="2261" spans="1:17" s="33" customFormat="1" ht="15.75">
      <c r="A2261" s="31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P2261" s="32"/>
      <c r="Q2261" s="32"/>
    </row>
    <row r="2262" spans="1:17" s="33" customFormat="1" ht="15.75">
      <c r="A2262" s="31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P2262" s="32"/>
      <c r="Q2262" s="32"/>
    </row>
    <row r="2263" spans="1:17" s="33" customFormat="1" ht="15.75">
      <c r="A2263" s="31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P2263" s="32"/>
      <c r="Q2263" s="32"/>
    </row>
    <row r="2264" spans="1:17" s="33" customFormat="1" ht="15.75">
      <c r="A2264" s="31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P2264" s="32"/>
      <c r="Q2264" s="32"/>
    </row>
    <row r="2265" spans="1:17" s="33" customFormat="1" ht="15.75">
      <c r="A2265" s="31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P2265" s="32"/>
      <c r="Q2265" s="32"/>
    </row>
    <row r="2266" spans="1:17" s="33" customFormat="1" ht="15.75">
      <c r="A2266" s="31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P2266" s="32"/>
      <c r="Q2266" s="32"/>
    </row>
    <row r="2267" spans="1:17" s="33" customFormat="1" ht="15.75">
      <c r="A2267" s="31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P2267" s="32"/>
      <c r="Q2267" s="32"/>
    </row>
    <row r="2268" spans="1:17" s="33" customFormat="1" ht="15.75">
      <c r="A2268" s="31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P2268" s="32"/>
      <c r="Q2268" s="32"/>
    </row>
    <row r="2269" spans="1:17" s="33" customFormat="1" ht="15.75">
      <c r="A2269" s="31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P2269" s="32"/>
      <c r="Q2269" s="32"/>
    </row>
    <row r="2270" spans="1:17" s="33" customFormat="1" ht="15.75">
      <c r="A2270" s="31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P2270" s="32"/>
      <c r="Q2270" s="32"/>
    </row>
    <row r="2271" spans="1:17" s="33" customFormat="1" ht="15.75">
      <c r="A2271" s="31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P2271" s="32"/>
      <c r="Q2271" s="32"/>
    </row>
    <row r="2272" spans="1:17" s="33" customFormat="1" ht="15.75">
      <c r="A2272" s="31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P2272" s="32"/>
      <c r="Q2272" s="32"/>
    </row>
    <row r="2273" spans="1:17" s="33" customFormat="1" ht="15.75">
      <c r="A2273" s="31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P2273" s="32"/>
      <c r="Q2273" s="32"/>
    </row>
    <row r="2274" spans="1:17" s="33" customFormat="1" ht="15.75">
      <c r="A2274" s="31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P2274" s="32"/>
      <c r="Q2274" s="32"/>
    </row>
    <row r="2275" spans="1:17" s="33" customFormat="1" ht="15.75">
      <c r="A2275" s="31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P2275" s="32"/>
      <c r="Q2275" s="32"/>
    </row>
    <row r="2276" spans="1:17" s="33" customFormat="1" ht="15.75">
      <c r="A2276" s="31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P2276" s="32"/>
      <c r="Q2276" s="32"/>
    </row>
    <row r="2277" spans="1:17" s="33" customFormat="1" ht="15.75">
      <c r="A2277" s="31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P2277" s="32"/>
      <c r="Q2277" s="32"/>
    </row>
    <row r="2278" spans="1:17" s="33" customFormat="1" ht="15.75">
      <c r="A2278" s="31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P2278" s="32"/>
      <c r="Q2278" s="32"/>
    </row>
    <row r="2279" spans="1:17" s="33" customFormat="1" ht="15.75">
      <c r="A2279" s="31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P2279" s="32"/>
      <c r="Q2279" s="32"/>
    </row>
    <row r="2280" spans="1:17" s="33" customFormat="1" ht="15.75">
      <c r="A2280" s="31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P2280" s="32"/>
      <c r="Q2280" s="32"/>
    </row>
    <row r="2281" spans="1:17" s="33" customFormat="1" ht="15.75">
      <c r="A2281" s="31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P2281" s="32"/>
      <c r="Q2281" s="32"/>
    </row>
    <row r="2282" spans="1:17" s="33" customFormat="1" ht="15.75">
      <c r="A2282" s="31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P2282" s="32"/>
      <c r="Q2282" s="32"/>
    </row>
    <row r="2283" spans="1:17" s="33" customFormat="1" ht="15.75">
      <c r="A2283" s="31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P2283" s="32"/>
      <c r="Q2283" s="32"/>
    </row>
    <row r="2284" spans="1:17" s="33" customFormat="1" ht="15.75">
      <c r="A2284" s="31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P2284" s="32"/>
      <c r="Q2284" s="32"/>
    </row>
    <row r="2285" spans="1:17" s="33" customFormat="1" ht="15.75">
      <c r="A2285" s="31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P2285" s="32"/>
      <c r="Q2285" s="32"/>
    </row>
    <row r="2286" spans="1:17" s="33" customFormat="1" ht="15.75">
      <c r="A2286" s="31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P2286" s="32"/>
      <c r="Q2286" s="32"/>
    </row>
    <row r="2287" spans="1:17" s="33" customFormat="1" ht="15.75">
      <c r="A2287" s="31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P2287" s="32"/>
      <c r="Q2287" s="32"/>
    </row>
    <row r="2288" spans="1:17" s="33" customFormat="1" ht="15.75">
      <c r="A2288" s="31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P2288" s="32"/>
      <c r="Q2288" s="32"/>
    </row>
    <row r="2289" spans="1:17" s="33" customFormat="1" ht="15.75">
      <c r="A2289" s="31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P2289" s="32"/>
      <c r="Q2289" s="32"/>
    </row>
    <row r="2290" spans="1:17" s="33" customFormat="1" ht="15.75">
      <c r="A2290" s="31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P2290" s="32"/>
      <c r="Q2290" s="32"/>
    </row>
    <row r="2291" spans="1:17" s="33" customFormat="1" ht="15.75">
      <c r="A2291" s="31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P2291" s="32"/>
      <c r="Q2291" s="32"/>
    </row>
    <row r="2292" spans="1:17" s="33" customFormat="1" ht="15.75">
      <c r="A2292" s="31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P2292" s="32"/>
      <c r="Q2292" s="32"/>
    </row>
    <row r="2293" spans="1:17" s="33" customFormat="1" ht="15.75">
      <c r="A2293" s="31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P2293" s="32"/>
      <c r="Q2293" s="32"/>
    </row>
    <row r="2294" spans="1:17" s="33" customFormat="1" ht="15.75">
      <c r="A2294" s="31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P2294" s="32"/>
      <c r="Q2294" s="32"/>
    </row>
    <row r="2295" spans="1:17" s="33" customFormat="1" ht="15.75">
      <c r="A2295" s="31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P2295" s="32"/>
      <c r="Q2295" s="32"/>
    </row>
    <row r="2296" spans="1:17" s="33" customFormat="1" ht="15.75">
      <c r="A2296" s="31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P2296" s="32"/>
      <c r="Q2296" s="32"/>
    </row>
    <row r="2297" spans="1:17" s="33" customFormat="1" ht="15.75">
      <c r="A2297" s="31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P2297" s="32"/>
      <c r="Q2297" s="32"/>
    </row>
    <row r="2298" spans="1:17" s="33" customFormat="1" ht="15.75">
      <c r="A2298" s="31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P2298" s="32"/>
      <c r="Q2298" s="32"/>
    </row>
    <row r="2299" spans="1:17" s="33" customFormat="1" ht="15.75">
      <c r="A2299" s="31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P2299" s="32"/>
      <c r="Q2299" s="32"/>
    </row>
    <row r="2300" spans="1:17" s="33" customFormat="1" ht="15.75">
      <c r="A2300" s="31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P2300" s="32"/>
      <c r="Q2300" s="32"/>
    </row>
    <row r="2301" spans="1:17" s="33" customFormat="1" ht="15.75">
      <c r="A2301" s="31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P2301" s="32"/>
      <c r="Q2301" s="32"/>
    </row>
    <row r="2302" spans="1:17" s="33" customFormat="1" ht="15.75">
      <c r="A2302" s="31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P2302" s="32"/>
      <c r="Q2302" s="32"/>
    </row>
    <row r="2303" spans="1:17" s="33" customFormat="1" ht="15.75">
      <c r="A2303" s="31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P2303" s="32"/>
      <c r="Q2303" s="32"/>
    </row>
    <row r="2304" spans="1:17" s="33" customFormat="1" ht="15.75">
      <c r="A2304" s="31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P2304" s="32"/>
      <c r="Q2304" s="32"/>
    </row>
    <row r="2305" spans="1:17" s="33" customFormat="1" ht="15.75">
      <c r="A2305" s="31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P2305" s="32"/>
      <c r="Q2305" s="32"/>
    </row>
    <row r="2306" spans="1:17" s="33" customFormat="1" ht="15.75">
      <c r="A2306" s="31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P2306" s="32"/>
      <c r="Q2306" s="32"/>
    </row>
    <row r="2307" spans="1:17" s="33" customFormat="1" ht="15.75">
      <c r="A2307" s="31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P2307" s="32"/>
      <c r="Q2307" s="32"/>
    </row>
    <row r="2308" spans="1:17" s="33" customFormat="1" ht="15.75">
      <c r="A2308" s="31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P2308" s="32"/>
      <c r="Q2308" s="32"/>
    </row>
    <row r="2309" spans="1:17" s="33" customFormat="1" ht="15.75">
      <c r="A2309" s="31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P2309" s="32"/>
      <c r="Q2309" s="32"/>
    </row>
    <row r="2310" spans="1:17" s="33" customFormat="1" ht="15.75">
      <c r="A2310" s="31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P2310" s="32"/>
      <c r="Q2310" s="32"/>
    </row>
    <row r="2311" spans="1:17" s="33" customFormat="1" ht="15.75">
      <c r="A2311" s="31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P2311" s="32"/>
      <c r="Q2311" s="32"/>
    </row>
    <row r="2312" spans="1:17" s="33" customFormat="1" ht="15.75">
      <c r="A2312" s="31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P2312" s="32"/>
      <c r="Q2312" s="32"/>
    </row>
    <row r="2313" spans="1:17" s="33" customFormat="1" ht="15.75">
      <c r="A2313" s="31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P2313" s="32"/>
      <c r="Q2313" s="32"/>
    </row>
    <row r="2314" spans="1:17" s="33" customFormat="1" ht="15.75">
      <c r="A2314" s="31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P2314" s="32"/>
      <c r="Q2314" s="32"/>
    </row>
    <row r="2315" spans="1:17" s="33" customFormat="1" ht="15.75">
      <c r="A2315" s="31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P2315" s="32"/>
      <c r="Q2315" s="32"/>
    </row>
    <row r="2316" spans="1:17" s="33" customFormat="1" ht="15.75">
      <c r="A2316" s="31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P2316" s="32"/>
      <c r="Q2316" s="32"/>
    </row>
    <row r="2317" spans="1:17" s="33" customFormat="1" ht="15.75">
      <c r="A2317" s="31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P2317" s="32"/>
      <c r="Q2317" s="32"/>
    </row>
    <row r="2318" spans="1:17" s="33" customFormat="1" ht="15.75">
      <c r="A2318" s="31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P2318" s="32"/>
      <c r="Q2318" s="32"/>
    </row>
    <row r="2319" spans="1:17" s="33" customFormat="1" ht="15.75">
      <c r="A2319" s="31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P2319" s="32"/>
      <c r="Q2319" s="32"/>
    </row>
    <row r="2320" spans="1:17" s="33" customFormat="1" ht="15.75">
      <c r="A2320" s="31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P2320" s="32"/>
      <c r="Q2320" s="32"/>
    </row>
    <row r="2321" spans="1:17" s="33" customFormat="1" ht="15.75">
      <c r="A2321" s="31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P2321" s="32"/>
      <c r="Q2321" s="32"/>
    </row>
    <row r="2322" spans="1:17" s="33" customFormat="1" ht="15.75">
      <c r="A2322" s="31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P2322" s="32"/>
      <c r="Q2322" s="32"/>
    </row>
    <row r="2323" spans="1:17" s="33" customFormat="1" ht="15.75">
      <c r="A2323" s="31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P2323" s="32"/>
      <c r="Q2323" s="32"/>
    </row>
    <row r="2324" spans="1:17" s="33" customFormat="1" ht="15.75">
      <c r="A2324" s="31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P2324" s="32"/>
      <c r="Q2324" s="32"/>
    </row>
    <row r="2325" spans="1:17" s="33" customFormat="1" ht="15.75">
      <c r="A2325" s="31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P2325" s="32"/>
      <c r="Q2325" s="32"/>
    </row>
    <row r="2326" spans="1:17" s="33" customFormat="1" ht="15.75">
      <c r="A2326" s="31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P2326" s="32"/>
      <c r="Q2326" s="32"/>
    </row>
    <row r="2327" spans="1:17" s="33" customFormat="1" ht="15.75">
      <c r="A2327" s="31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P2327" s="32"/>
      <c r="Q2327" s="32"/>
    </row>
    <row r="2328" spans="1:17" s="33" customFormat="1" ht="15.75">
      <c r="A2328" s="31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P2328" s="32"/>
      <c r="Q2328" s="32"/>
    </row>
    <row r="2329" spans="1:17" s="33" customFormat="1" ht="15.75">
      <c r="A2329" s="31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P2329" s="32"/>
      <c r="Q2329" s="32"/>
    </row>
    <row r="2330" spans="1:17" s="33" customFormat="1" ht="15.75">
      <c r="A2330" s="31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P2330" s="32"/>
      <c r="Q2330" s="32"/>
    </row>
    <row r="2331" spans="1:17" s="33" customFormat="1" ht="15.75">
      <c r="A2331" s="31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P2331" s="32"/>
      <c r="Q2331" s="32"/>
    </row>
    <row r="2332" spans="1:17" s="33" customFormat="1" ht="15.75">
      <c r="A2332" s="31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P2332" s="32"/>
      <c r="Q2332" s="32"/>
    </row>
    <row r="2333" spans="1:17" s="33" customFormat="1" ht="15.75">
      <c r="A2333" s="31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P2333" s="32"/>
      <c r="Q2333" s="32"/>
    </row>
    <row r="2334" spans="1:17" s="33" customFormat="1" ht="15.75">
      <c r="A2334" s="31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P2334" s="32"/>
      <c r="Q2334" s="32"/>
    </row>
    <row r="2335" spans="1:17" s="33" customFormat="1" ht="15.75">
      <c r="A2335" s="31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P2335" s="32"/>
      <c r="Q2335" s="32"/>
    </row>
    <row r="2336" spans="1:17" s="33" customFormat="1" ht="15.75">
      <c r="A2336" s="31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P2336" s="32"/>
      <c r="Q2336" s="32"/>
    </row>
    <row r="2337" spans="1:17" s="33" customFormat="1" ht="15.75">
      <c r="A2337" s="31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P2337" s="32"/>
      <c r="Q2337" s="32"/>
    </row>
    <row r="2338" spans="1:17" s="33" customFormat="1" ht="15.75">
      <c r="A2338" s="31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P2338" s="32"/>
      <c r="Q2338" s="32"/>
    </row>
    <row r="2339" spans="1:17" s="33" customFormat="1" ht="15.75">
      <c r="A2339" s="31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P2339" s="32"/>
      <c r="Q2339" s="32"/>
    </row>
    <row r="2340" spans="1:17" s="33" customFormat="1" ht="15.75">
      <c r="A2340" s="31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P2340" s="32"/>
      <c r="Q2340" s="32"/>
    </row>
    <row r="2341" spans="1:17" s="33" customFormat="1" ht="15.75">
      <c r="A2341" s="31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P2341" s="32"/>
      <c r="Q2341" s="32"/>
    </row>
    <row r="2342" spans="1:17" s="33" customFormat="1" ht="15.75">
      <c r="A2342" s="31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P2342" s="32"/>
      <c r="Q2342" s="32"/>
    </row>
    <row r="2343" spans="1:17" s="33" customFormat="1" ht="15.75">
      <c r="A2343" s="31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P2343" s="32"/>
      <c r="Q2343" s="32"/>
    </row>
    <row r="2344" spans="1:17" s="33" customFormat="1" ht="15.75">
      <c r="A2344" s="31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P2344" s="32"/>
      <c r="Q2344" s="32"/>
    </row>
    <row r="2345" spans="1:17" s="33" customFormat="1" ht="15.75">
      <c r="A2345" s="31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P2345" s="32"/>
      <c r="Q2345" s="32"/>
    </row>
    <row r="2346" spans="1:17" s="33" customFormat="1" ht="15.75">
      <c r="A2346" s="31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P2346" s="32"/>
      <c r="Q2346" s="32"/>
    </row>
    <row r="2347" spans="1:17" s="33" customFormat="1" ht="15.75">
      <c r="A2347" s="31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P2347" s="32"/>
      <c r="Q2347" s="32"/>
    </row>
    <row r="2348" spans="1:17" s="33" customFormat="1" ht="15.75">
      <c r="A2348" s="31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P2348" s="32"/>
      <c r="Q2348" s="32"/>
    </row>
    <row r="2349" spans="1:17" s="33" customFormat="1" ht="15.75">
      <c r="A2349" s="31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P2349" s="32"/>
      <c r="Q2349" s="32"/>
    </row>
    <row r="2350" spans="1:17" s="33" customFormat="1" ht="15.75">
      <c r="A2350" s="31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P2350" s="32"/>
      <c r="Q2350" s="32"/>
    </row>
    <row r="2351" spans="1:17" s="33" customFormat="1" ht="15.75">
      <c r="A2351" s="31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P2351" s="32"/>
      <c r="Q2351" s="32"/>
    </row>
    <row r="2352" spans="1:17" s="33" customFormat="1" ht="15.75">
      <c r="A2352" s="31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P2352" s="32"/>
      <c r="Q2352" s="32"/>
    </row>
    <row r="2353" spans="1:17" s="33" customFormat="1" ht="15.75">
      <c r="A2353" s="31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P2353" s="32"/>
      <c r="Q2353" s="32"/>
    </row>
    <row r="2354" spans="1:17" s="33" customFormat="1" ht="15.75">
      <c r="A2354" s="31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P2354" s="32"/>
      <c r="Q2354" s="32"/>
    </row>
    <row r="2355" spans="1:17" s="33" customFormat="1" ht="15.75">
      <c r="A2355" s="31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P2355" s="32"/>
      <c r="Q2355" s="32"/>
    </row>
    <row r="2356" spans="1:17" s="33" customFormat="1" ht="15.75">
      <c r="A2356" s="31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P2356" s="32"/>
      <c r="Q2356" s="32"/>
    </row>
    <row r="2357" spans="1:17" s="33" customFormat="1" ht="15.75">
      <c r="A2357" s="31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P2357" s="32"/>
      <c r="Q2357" s="32"/>
    </row>
    <row r="2358" spans="1:17" s="33" customFormat="1" ht="15.75">
      <c r="A2358" s="31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P2358" s="32"/>
      <c r="Q2358" s="32"/>
    </row>
    <row r="2359" spans="1:17" s="33" customFormat="1" ht="15.75">
      <c r="A2359" s="31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P2359" s="32"/>
      <c r="Q2359" s="32"/>
    </row>
    <row r="2360" spans="1:17" s="33" customFormat="1" ht="15.75">
      <c r="A2360" s="31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P2360" s="32"/>
      <c r="Q2360" s="32"/>
    </row>
    <row r="2361" spans="1:17" s="33" customFormat="1" ht="15.75">
      <c r="A2361" s="31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P2361" s="32"/>
      <c r="Q2361" s="32"/>
    </row>
    <row r="2362" spans="1:17" s="33" customFormat="1" ht="15.75">
      <c r="A2362" s="31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P2362" s="32"/>
      <c r="Q2362" s="32"/>
    </row>
    <row r="2363" spans="1:17" s="33" customFormat="1" ht="15.75">
      <c r="A2363" s="31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P2363" s="32"/>
      <c r="Q2363" s="32"/>
    </row>
    <row r="2364" spans="1:17" s="33" customFormat="1" ht="15.75">
      <c r="A2364" s="31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P2364" s="32"/>
      <c r="Q2364" s="32"/>
    </row>
    <row r="2365" spans="1:17" s="33" customFormat="1" ht="15.75">
      <c r="A2365" s="31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P2365" s="32"/>
      <c r="Q2365" s="32"/>
    </row>
    <row r="2366" spans="1:17" s="33" customFormat="1" ht="15.75">
      <c r="A2366" s="31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P2366" s="32"/>
      <c r="Q2366" s="32"/>
    </row>
    <row r="2367" spans="1:17" s="33" customFormat="1" ht="15.75">
      <c r="A2367" s="31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P2367" s="32"/>
      <c r="Q2367" s="32"/>
    </row>
    <row r="2368" spans="1:17" s="33" customFormat="1" ht="15.75">
      <c r="A2368" s="31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P2368" s="32"/>
      <c r="Q2368" s="32"/>
    </row>
    <row r="2369" spans="1:17" s="33" customFormat="1" ht="15.75">
      <c r="A2369" s="31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P2369" s="32"/>
      <c r="Q2369" s="32"/>
    </row>
    <row r="2370" spans="1:17" s="33" customFormat="1" ht="15.75">
      <c r="A2370" s="31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P2370" s="32"/>
      <c r="Q2370" s="32"/>
    </row>
    <row r="2371" spans="1:17" s="33" customFormat="1" ht="15.75">
      <c r="A2371" s="31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P2371" s="32"/>
      <c r="Q2371" s="32"/>
    </row>
    <row r="2372" spans="1:17" s="33" customFormat="1" ht="15.75">
      <c r="A2372" s="31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P2372" s="32"/>
      <c r="Q2372" s="32"/>
    </row>
    <row r="2373" spans="1:17" s="33" customFormat="1" ht="15.75">
      <c r="A2373" s="31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P2373" s="32"/>
      <c r="Q2373" s="32"/>
    </row>
    <row r="2374" spans="1:17" s="33" customFormat="1" ht="15.75">
      <c r="A2374" s="31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P2374" s="32"/>
      <c r="Q2374" s="32"/>
    </row>
    <row r="2375" spans="1:17" s="33" customFormat="1" ht="15.75">
      <c r="A2375" s="31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P2375" s="32"/>
      <c r="Q2375" s="32"/>
    </row>
    <row r="2376" spans="1:17" s="33" customFormat="1" ht="15.75">
      <c r="A2376" s="31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P2376" s="32"/>
      <c r="Q2376" s="32"/>
    </row>
    <row r="2377" spans="1:17" s="33" customFormat="1" ht="15.75">
      <c r="A2377" s="31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P2377" s="32"/>
      <c r="Q2377" s="32"/>
    </row>
    <row r="2378" spans="1:17" s="33" customFormat="1" ht="15.75">
      <c r="A2378" s="31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P2378" s="32"/>
      <c r="Q2378" s="32"/>
    </row>
    <row r="2379" spans="1:17" s="33" customFormat="1" ht="15.75">
      <c r="A2379" s="31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P2379" s="32"/>
      <c r="Q2379" s="32"/>
    </row>
    <row r="2380" spans="1:17" s="33" customFormat="1" ht="15.75">
      <c r="A2380" s="31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P2380" s="32"/>
      <c r="Q2380" s="32"/>
    </row>
    <row r="2381" spans="1:17" s="33" customFormat="1" ht="15.75">
      <c r="A2381" s="31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P2381" s="32"/>
      <c r="Q2381" s="32"/>
    </row>
    <row r="2382" spans="1:17" s="33" customFormat="1" ht="15.75">
      <c r="A2382" s="31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P2382" s="32"/>
      <c r="Q2382" s="32"/>
    </row>
    <row r="2383" spans="1:17" s="33" customFormat="1" ht="15.75">
      <c r="A2383" s="31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P2383" s="32"/>
      <c r="Q2383" s="32"/>
    </row>
    <row r="2384" spans="1:17" s="33" customFormat="1" ht="15.75">
      <c r="A2384" s="31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P2384" s="32"/>
      <c r="Q2384" s="32"/>
    </row>
    <row r="2385" spans="1:17" s="33" customFormat="1" ht="15.75">
      <c r="A2385" s="31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P2385" s="32"/>
      <c r="Q2385" s="32"/>
    </row>
    <row r="2386" spans="1:17" s="33" customFormat="1" ht="15.75">
      <c r="A2386" s="31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P2386" s="32"/>
      <c r="Q2386" s="32"/>
    </row>
    <row r="2387" spans="1:17" s="33" customFormat="1" ht="15.75">
      <c r="A2387" s="31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P2387" s="32"/>
      <c r="Q2387" s="32"/>
    </row>
    <row r="2388" spans="1:17" s="33" customFormat="1" ht="15.75">
      <c r="A2388" s="31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P2388" s="32"/>
      <c r="Q2388" s="32"/>
    </row>
    <row r="2389" spans="1:17" s="33" customFormat="1" ht="15.75">
      <c r="A2389" s="31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P2389" s="32"/>
      <c r="Q2389" s="32"/>
    </row>
    <row r="2390" spans="1:17" s="33" customFormat="1" ht="15.75">
      <c r="A2390" s="31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P2390" s="32"/>
      <c r="Q2390" s="32"/>
    </row>
    <row r="2391" spans="1:17" s="33" customFormat="1" ht="15.75">
      <c r="A2391" s="31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P2391" s="32"/>
      <c r="Q2391" s="32"/>
    </row>
    <row r="2392" spans="1:17" s="33" customFormat="1" ht="15.75">
      <c r="A2392" s="31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P2392" s="32"/>
      <c r="Q2392" s="32"/>
    </row>
    <row r="2393" spans="1:17" s="33" customFormat="1" ht="15.75">
      <c r="A2393" s="31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P2393" s="32"/>
      <c r="Q2393" s="32"/>
    </row>
    <row r="2394" spans="1:17" s="33" customFormat="1" ht="15.75">
      <c r="A2394" s="31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P2394" s="32"/>
      <c r="Q2394" s="32"/>
    </row>
    <row r="2395" spans="1:17" s="33" customFormat="1" ht="15.75">
      <c r="A2395" s="31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P2395" s="32"/>
      <c r="Q2395" s="32"/>
    </row>
    <row r="2396" spans="1:17" s="33" customFormat="1" ht="15.75">
      <c r="A2396" s="31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P2396" s="32"/>
      <c r="Q2396" s="32"/>
    </row>
    <row r="2397" spans="1:17" s="33" customFormat="1" ht="15.75">
      <c r="A2397" s="31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P2397" s="32"/>
      <c r="Q2397" s="32"/>
    </row>
    <row r="2398" spans="1:17" s="33" customFormat="1" ht="15.75">
      <c r="A2398" s="31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P2398" s="32"/>
      <c r="Q2398" s="32"/>
    </row>
    <row r="2399" spans="1:17" s="33" customFormat="1" ht="15.75">
      <c r="A2399" s="31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P2399" s="32"/>
      <c r="Q2399" s="32"/>
    </row>
    <row r="2400" spans="1:17" s="33" customFormat="1" ht="15.75">
      <c r="A2400" s="31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P2400" s="32"/>
      <c r="Q2400" s="32"/>
    </row>
    <row r="2401" spans="1:17" s="33" customFormat="1" ht="15.75">
      <c r="A2401" s="31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P2401" s="32"/>
      <c r="Q2401" s="32"/>
    </row>
    <row r="2402" spans="1:17" s="33" customFormat="1" ht="15.75">
      <c r="A2402" s="31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P2402" s="32"/>
      <c r="Q2402" s="32"/>
    </row>
    <row r="2403" spans="1:17" s="33" customFormat="1" ht="15.75">
      <c r="A2403" s="31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P2403" s="32"/>
      <c r="Q2403" s="32"/>
    </row>
    <row r="2404" spans="1:17" s="33" customFormat="1" ht="15.75">
      <c r="A2404" s="31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P2404" s="32"/>
      <c r="Q2404" s="32"/>
    </row>
    <row r="2405" spans="1:17" s="33" customFormat="1" ht="15.75">
      <c r="A2405" s="31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P2405" s="32"/>
      <c r="Q2405" s="32"/>
    </row>
    <row r="2406" spans="1:17" s="33" customFormat="1" ht="15.75">
      <c r="A2406" s="31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P2406" s="32"/>
      <c r="Q2406" s="32"/>
    </row>
    <row r="2407" spans="1:17" s="33" customFormat="1" ht="15.75">
      <c r="A2407" s="31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P2407" s="32"/>
      <c r="Q2407" s="32"/>
    </row>
    <row r="2408" spans="1:17" s="33" customFormat="1" ht="15.75">
      <c r="A2408" s="31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P2408" s="32"/>
      <c r="Q2408" s="32"/>
    </row>
    <row r="2409" spans="1:17" s="33" customFormat="1" ht="15.75">
      <c r="A2409" s="31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P2409" s="32"/>
      <c r="Q2409" s="32"/>
    </row>
    <row r="2410" spans="1:17" s="33" customFormat="1" ht="15.75">
      <c r="A2410" s="31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P2410" s="32"/>
      <c r="Q2410" s="32"/>
    </row>
    <row r="2411" spans="1:17" s="33" customFormat="1" ht="15.75">
      <c r="A2411" s="31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P2411" s="32"/>
      <c r="Q2411" s="32"/>
    </row>
    <row r="2412" spans="1:17" s="33" customFormat="1" ht="15.75">
      <c r="A2412" s="31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P2412" s="32"/>
      <c r="Q2412" s="32"/>
    </row>
    <row r="2413" spans="1:17" s="33" customFormat="1" ht="15.75">
      <c r="A2413" s="31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P2413" s="32"/>
      <c r="Q2413" s="32"/>
    </row>
    <row r="2414" spans="1:17" s="33" customFormat="1" ht="15.75">
      <c r="A2414" s="31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P2414" s="32"/>
      <c r="Q2414" s="32"/>
    </row>
    <row r="2415" spans="1:17" s="33" customFormat="1" ht="15.75">
      <c r="A2415" s="31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P2415" s="32"/>
      <c r="Q2415" s="32"/>
    </row>
    <row r="2416" spans="1:17" s="33" customFormat="1" ht="15.75">
      <c r="A2416" s="31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P2416" s="32"/>
      <c r="Q2416" s="32"/>
    </row>
    <row r="2417" spans="1:17" s="33" customFormat="1" ht="15.75">
      <c r="A2417" s="31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P2417" s="32"/>
      <c r="Q2417" s="32"/>
    </row>
    <row r="2418" spans="1:17" s="33" customFormat="1" ht="15.75">
      <c r="A2418" s="31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P2418" s="32"/>
      <c r="Q2418" s="32"/>
    </row>
    <row r="2419" spans="1:17" s="33" customFormat="1" ht="15.75">
      <c r="A2419" s="31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P2419" s="32"/>
      <c r="Q2419" s="32"/>
    </row>
    <row r="2420" spans="1:17" s="33" customFormat="1" ht="15.75">
      <c r="A2420" s="31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P2420" s="32"/>
      <c r="Q2420" s="32"/>
    </row>
    <row r="2421" spans="1:17" s="33" customFormat="1" ht="15.75">
      <c r="A2421" s="31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P2421" s="32"/>
      <c r="Q2421" s="32"/>
    </row>
    <row r="2422" spans="1:17" s="33" customFormat="1" ht="15.75">
      <c r="A2422" s="31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P2422" s="32"/>
      <c r="Q2422" s="32"/>
    </row>
    <row r="2423" spans="1:17" s="33" customFormat="1" ht="15.75">
      <c r="A2423" s="31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P2423" s="32"/>
      <c r="Q2423" s="32"/>
    </row>
    <row r="2424" spans="1:17" s="33" customFormat="1" ht="15.75">
      <c r="A2424" s="31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P2424" s="32"/>
      <c r="Q2424" s="32"/>
    </row>
    <row r="2425" spans="1:17" s="33" customFormat="1" ht="15.75">
      <c r="A2425" s="31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P2425" s="32"/>
      <c r="Q2425" s="32"/>
    </row>
    <row r="2426" spans="1:17" s="33" customFormat="1" ht="15.75">
      <c r="A2426" s="31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P2426" s="32"/>
      <c r="Q2426" s="32"/>
    </row>
    <row r="2427" spans="1:17" s="33" customFormat="1" ht="15.75">
      <c r="A2427" s="31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P2427" s="32"/>
      <c r="Q2427" s="32"/>
    </row>
    <row r="2428" spans="1:17" s="33" customFormat="1" ht="15.75">
      <c r="A2428" s="31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P2428" s="32"/>
      <c r="Q2428" s="32"/>
    </row>
    <row r="2429" spans="1:17" s="33" customFormat="1" ht="15.75">
      <c r="A2429" s="31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P2429" s="32"/>
      <c r="Q2429" s="32"/>
    </row>
    <row r="2430" spans="1:17" s="33" customFormat="1" ht="15.75">
      <c r="A2430" s="31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P2430" s="32"/>
      <c r="Q2430" s="32"/>
    </row>
    <row r="2431" spans="1:17" s="33" customFormat="1" ht="15.75">
      <c r="A2431" s="31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P2431" s="32"/>
      <c r="Q2431" s="32"/>
    </row>
    <row r="2432" spans="1:17" s="33" customFormat="1" ht="15.75">
      <c r="A2432" s="31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P2432" s="32"/>
      <c r="Q2432" s="32"/>
    </row>
    <row r="2433" spans="1:17" s="33" customFormat="1" ht="15.75">
      <c r="A2433" s="31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P2433" s="32"/>
      <c r="Q2433" s="32"/>
    </row>
    <row r="2434" spans="1:17" s="33" customFormat="1" ht="15.75">
      <c r="A2434" s="31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P2434" s="32"/>
      <c r="Q2434" s="32"/>
    </row>
    <row r="2435" spans="1:17" s="33" customFormat="1" ht="15.75">
      <c r="A2435" s="31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P2435" s="32"/>
      <c r="Q2435" s="32"/>
    </row>
    <row r="2436" spans="1:17" s="33" customFormat="1" ht="15.75">
      <c r="A2436" s="31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P2436" s="32"/>
      <c r="Q2436" s="32"/>
    </row>
    <row r="2437" spans="1:17" s="33" customFormat="1" ht="15.75">
      <c r="A2437" s="31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P2437" s="32"/>
      <c r="Q2437" s="32"/>
    </row>
    <row r="2438" spans="1:17" s="33" customFormat="1" ht="15.75">
      <c r="A2438" s="31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P2438" s="32"/>
      <c r="Q2438" s="32"/>
    </row>
    <row r="2439" spans="1:17" s="33" customFormat="1" ht="15.75">
      <c r="A2439" s="31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P2439" s="32"/>
      <c r="Q2439" s="32"/>
    </row>
    <row r="2440" spans="1:17" s="33" customFormat="1" ht="15.75">
      <c r="A2440" s="31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P2440" s="32"/>
      <c r="Q2440" s="32"/>
    </row>
    <row r="2441" spans="1:17" s="33" customFormat="1" ht="15.75">
      <c r="A2441" s="31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P2441" s="32"/>
      <c r="Q2441" s="32"/>
    </row>
    <row r="2442" spans="1:17" s="33" customFormat="1" ht="15.75">
      <c r="A2442" s="31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P2442" s="32"/>
      <c r="Q2442" s="32"/>
    </row>
    <row r="2443" spans="1:17" s="33" customFormat="1" ht="15.75">
      <c r="A2443" s="31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P2443" s="32"/>
      <c r="Q2443" s="32"/>
    </row>
    <row r="2444" spans="1:17" s="33" customFormat="1" ht="15.75">
      <c r="A2444" s="31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P2444" s="32"/>
      <c r="Q2444" s="32"/>
    </row>
    <row r="2445" spans="1:17" s="33" customFormat="1" ht="15.75">
      <c r="A2445" s="31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P2445" s="32"/>
      <c r="Q2445" s="32"/>
    </row>
    <row r="2446" spans="1:17" s="33" customFormat="1" ht="15.75">
      <c r="A2446" s="31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P2446" s="32"/>
      <c r="Q2446" s="32"/>
    </row>
    <row r="2447" spans="1:17" s="33" customFormat="1" ht="15.75">
      <c r="A2447" s="31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P2447" s="32"/>
      <c r="Q2447" s="32"/>
    </row>
    <row r="2448" spans="1:17" s="33" customFormat="1" ht="15.75">
      <c r="A2448" s="31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P2448" s="32"/>
      <c r="Q2448" s="32"/>
    </row>
    <row r="2449" spans="1:17" s="33" customFormat="1" ht="15.75">
      <c r="A2449" s="31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P2449" s="32"/>
      <c r="Q2449" s="32"/>
    </row>
    <row r="2450" spans="1:17" s="33" customFormat="1" ht="15.75">
      <c r="A2450" s="31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P2450" s="32"/>
      <c r="Q2450" s="32"/>
    </row>
    <row r="2451" spans="1:17" s="33" customFormat="1" ht="15.75">
      <c r="A2451" s="31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P2451" s="32"/>
      <c r="Q2451" s="32"/>
    </row>
    <row r="2452" spans="1:17" s="33" customFormat="1" ht="15.75">
      <c r="A2452" s="31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P2452" s="32"/>
      <c r="Q2452" s="32"/>
    </row>
    <row r="2453" spans="1:17" s="33" customFormat="1" ht="15.75">
      <c r="A2453" s="31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P2453" s="32"/>
      <c r="Q2453" s="32"/>
    </row>
    <row r="2454" spans="1:17" s="33" customFormat="1" ht="15.75">
      <c r="A2454" s="31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P2454" s="32"/>
      <c r="Q2454" s="32"/>
    </row>
    <row r="2455" spans="1:17" s="33" customFormat="1" ht="15.75">
      <c r="A2455" s="31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P2455" s="32"/>
      <c r="Q2455" s="32"/>
    </row>
    <row r="2456" spans="1:17" s="33" customFormat="1" ht="15.75">
      <c r="A2456" s="31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P2456" s="32"/>
      <c r="Q2456" s="32"/>
    </row>
    <row r="2457" spans="1:17" s="33" customFormat="1" ht="15.75">
      <c r="A2457" s="31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P2457" s="32"/>
      <c r="Q2457" s="32"/>
    </row>
    <row r="2458" spans="1:17" s="33" customFormat="1" ht="15.75">
      <c r="A2458" s="31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P2458" s="32"/>
      <c r="Q2458" s="32"/>
    </row>
    <row r="2459" spans="1:17" s="33" customFormat="1" ht="15.75">
      <c r="A2459" s="31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P2459" s="32"/>
      <c r="Q2459" s="32"/>
    </row>
    <row r="2460" spans="1:17" s="33" customFormat="1" ht="15.75">
      <c r="A2460" s="31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P2460" s="32"/>
      <c r="Q2460" s="32"/>
    </row>
    <row r="2461" spans="1:17" s="33" customFormat="1" ht="15.75">
      <c r="A2461" s="31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P2461" s="32"/>
      <c r="Q2461" s="32"/>
    </row>
    <row r="2462" spans="1:17" s="33" customFormat="1" ht="15.75">
      <c r="A2462" s="31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P2462" s="32"/>
      <c r="Q2462" s="32"/>
    </row>
    <row r="2463" spans="1:17" s="33" customFormat="1" ht="15.75">
      <c r="A2463" s="31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P2463" s="32"/>
      <c r="Q2463" s="32"/>
    </row>
    <row r="2464" spans="1:17" s="33" customFormat="1" ht="15.75">
      <c r="A2464" s="31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P2464" s="32"/>
      <c r="Q2464" s="32"/>
    </row>
    <row r="2465" spans="1:17" s="33" customFormat="1" ht="15.75">
      <c r="A2465" s="31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P2465" s="32"/>
      <c r="Q2465" s="32"/>
    </row>
    <row r="2466" spans="1:17" s="33" customFormat="1" ht="15.75">
      <c r="A2466" s="31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P2466" s="32"/>
      <c r="Q2466" s="32"/>
    </row>
    <row r="2467" spans="1:17" s="33" customFormat="1" ht="15.75">
      <c r="A2467" s="31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P2467" s="32"/>
      <c r="Q2467" s="32"/>
    </row>
    <row r="2468" spans="1:17" s="33" customFormat="1" ht="15.75">
      <c r="A2468" s="31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P2468" s="32"/>
      <c r="Q2468" s="32"/>
    </row>
    <row r="2469" spans="1:17" s="33" customFormat="1" ht="15.75">
      <c r="A2469" s="31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P2469" s="32"/>
      <c r="Q2469" s="32"/>
    </row>
    <row r="2470" spans="1:17" s="33" customFormat="1" ht="15.75">
      <c r="A2470" s="31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P2470" s="32"/>
      <c r="Q2470" s="32"/>
    </row>
    <row r="2471" spans="1:17" s="33" customFormat="1" ht="15.75">
      <c r="A2471" s="31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P2471" s="32"/>
      <c r="Q2471" s="32"/>
    </row>
    <row r="2472" spans="1:17" s="33" customFormat="1" ht="15.75">
      <c r="A2472" s="31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P2472" s="32"/>
      <c r="Q2472" s="32"/>
    </row>
    <row r="2473" spans="1:17" s="33" customFormat="1" ht="15.75">
      <c r="A2473" s="31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P2473" s="32"/>
      <c r="Q2473" s="32"/>
    </row>
    <row r="2474" spans="1:17" s="33" customFormat="1" ht="15.75">
      <c r="A2474" s="31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P2474" s="32"/>
      <c r="Q2474" s="32"/>
    </row>
    <row r="2475" spans="1:17" s="33" customFormat="1" ht="15.75">
      <c r="A2475" s="31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P2475" s="32"/>
      <c r="Q2475" s="32"/>
    </row>
    <row r="2476" spans="1:17" s="33" customFormat="1" ht="15.75">
      <c r="A2476" s="31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P2476" s="32"/>
      <c r="Q2476" s="32"/>
    </row>
    <row r="2477" spans="1:17" s="33" customFormat="1" ht="15.75">
      <c r="A2477" s="31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P2477" s="32"/>
      <c r="Q2477" s="32"/>
    </row>
    <row r="2478" spans="1:17" s="33" customFormat="1" ht="15.75">
      <c r="A2478" s="31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P2478" s="32"/>
      <c r="Q2478" s="32"/>
    </row>
    <row r="2479" spans="1:17" s="33" customFormat="1" ht="15.75">
      <c r="A2479" s="31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P2479" s="32"/>
      <c r="Q2479" s="32"/>
    </row>
  </sheetData>
  <sheetProtection password="C4FC" sheet="1"/>
  <mergeCells count="35">
    <mergeCell ref="C7:C8"/>
    <mergeCell ref="A128:C128"/>
    <mergeCell ref="A14:C14"/>
    <mergeCell ref="K7:K8"/>
    <mergeCell ref="A12:C12"/>
    <mergeCell ref="A11:C11"/>
    <mergeCell ref="G7:G8"/>
    <mergeCell ref="P7:P8"/>
    <mergeCell ref="F7:F8"/>
    <mergeCell ref="A7:A8"/>
    <mergeCell ref="A143:C143"/>
    <mergeCell ref="A112:C112"/>
    <mergeCell ref="A138:C138"/>
    <mergeCell ref="A13:C13"/>
    <mergeCell ref="D7:D8"/>
    <mergeCell ref="O7:O8"/>
    <mergeCell ref="B7:B8"/>
    <mergeCell ref="A133:C133"/>
    <mergeCell ref="A113:C113"/>
    <mergeCell ref="A118:C118"/>
    <mergeCell ref="A123:C123"/>
    <mergeCell ref="A87:C87"/>
    <mergeCell ref="O172:Q172"/>
    <mergeCell ref="A164:C164"/>
    <mergeCell ref="A150:C150"/>
    <mergeCell ref="P1:Q1"/>
    <mergeCell ref="H7:H8"/>
    <mergeCell ref="I7:I8"/>
    <mergeCell ref="J7:J8"/>
    <mergeCell ref="L7:L8"/>
    <mergeCell ref="M7:M8"/>
    <mergeCell ref="N7:N8"/>
    <mergeCell ref="A2:Q2"/>
    <mergeCell ref="E7:E8"/>
    <mergeCell ref="Q7:Q8"/>
  </mergeCells>
  <printOptions horizontalCentered="1"/>
  <pageMargins left="0" right="0.19" top="0.22" bottom="0.24" header="0.17" footer="0.16"/>
  <pageSetup firstPageNumber="3" useFirstPageNumber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="60" zoomScalePageLayoutView="0" workbookViewId="0" topLeftCell="A1">
      <selection activeCell="A34" sqref="A34:A39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179" t="s">
        <v>460</v>
      </c>
    </row>
    <row r="2" ht="12.75">
      <c r="A2" s="180"/>
    </row>
    <row r="3" ht="12.75">
      <c r="A3" s="180"/>
    </row>
    <row r="4" ht="15">
      <c r="A4" s="181" t="s">
        <v>473</v>
      </c>
    </row>
    <row r="5" ht="15">
      <c r="A5" s="181"/>
    </row>
    <row r="6" ht="15">
      <c r="A6" s="181" t="s">
        <v>474</v>
      </c>
    </row>
    <row r="7" ht="12.75">
      <c r="A7" s="182"/>
    </row>
    <row r="8" ht="16.5" thickBot="1">
      <c r="A8" s="183"/>
    </row>
    <row r="9" spans="1:2" ht="35.25" customHeight="1">
      <c r="A9" s="246" t="s">
        <v>461</v>
      </c>
      <c r="B9" s="248" t="s">
        <v>475</v>
      </c>
    </row>
    <row r="10" spans="1:2" ht="16.5" customHeight="1">
      <c r="A10" s="247"/>
      <c r="B10" s="249"/>
    </row>
    <row r="11" spans="1:2" ht="12.75">
      <c r="A11" s="250" t="s">
        <v>462</v>
      </c>
      <c r="B11" s="252" t="s">
        <v>476</v>
      </c>
    </row>
    <row r="12" spans="1:2" ht="12.75">
      <c r="A12" s="251"/>
      <c r="B12" s="253"/>
    </row>
    <row r="13" spans="1:2" ht="12.75">
      <c r="A13" s="251"/>
      <c r="B13" s="253"/>
    </row>
    <row r="14" spans="1:2" ht="12.75">
      <c r="A14" s="251"/>
      <c r="B14" s="253"/>
    </row>
    <row r="15" spans="1:2" ht="12.75">
      <c r="A15" s="251"/>
      <c r="B15" s="253"/>
    </row>
    <row r="16" spans="1:2" ht="12.75">
      <c r="A16" s="251"/>
      <c r="B16" s="253"/>
    </row>
    <row r="17" spans="1:2" ht="21.75" customHeight="1">
      <c r="A17" s="247"/>
      <c r="B17" s="249"/>
    </row>
    <row r="18" spans="1:2" ht="12.75">
      <c r="A18" s="250" t="s">
        <v>463</v>
      </c>
      <c r="B18" s="252" t="s">
        <v>477</v>
      </c>
    </row>
    <row r="19" spans="1:2" ht="12.75">
      <c r="A19" s="251"/>
      <c r="B19" s="253"/>
    </row>
    <row r="20" spans="1:2" ht="78" customHeight="1">
      <c r="A20" s="247"/>
      <c r="B20" s="249"/>
    </row>
    <row r="21" spans="1:2" ht="12.75">
      <c r="A21" s="250" t="s">
        <v>464</v>
      </c>
      <c r="B21" s="252" t="s">
        <v>478</v>
      </c>
    </row>
    <row r="22" spans="1:2" ht="12.75">
      <c r="A22" s="251"/>
      <c r="B22" s="253"/>
    </row>
    <row r="23" spans="1:2" ht="12.75">
      <c r="A23" s="251"/>
      <c r="B23" s="253"/>
    </row>
    <row r="24" spans="1:2" ht="84.75" customHeight="1">
      <c r="A24" s="247"/>
      <c r="B24" s="249"/>
    </row>
    <row r="25" spans="1:2" ht="12.75">
      <c r="A25" s="250" t="s">
        <v>465</v>
      </c>
      <c r="B25" s="252" t="s">
        <v>479</v>
      </c>
    </row>
    <row r="26" spans="1:2" ht="12.75">
      <c r="A26" s="251"/>
      <c r="B26" s="253"/>
    </row>
    <row r="27" spans="1:2" ht="60.75" customHeight="1">
      <c r="A27" s="247"/>
      <c r="B27" s="249"/>
    </row>
    <row r="28" spans="1:2" ht="12.75">
      <c r="A28" s="250" t="s">
        <v>466</v>
      </c>
      <c r="B28" s="252" t="s">
        <v>480</v>
      </c>
    </row>
    <row r="29" spans="1:2" ht="12.75">
      <c r="A29" s="251"/>
      <c r="B29" s="253"/>
    </row>
    <row r="30" spans="1:2" ht="12.75">
      <c r="A30" s="251"/>
      <c r="B30" s="253"/>
    </row>
    <row r="31" spans="1:2" ht="12.75">
      <c r="A31" s="251"/>
      <c r="B31" s="253"/>
    </row>
    <row r="32" spans="1:2" ht="12.75">
      <c r="A32" s="251"/>
      <c r="B32" s="253"/>
    </row>
    <row r="33" spans="1:2" ht="3" customHeight="1">
      <c r="A33" s="247"/>
      <c r="B33" s="249"/>
    </row>
    <row r="34" spans="1:2" ht="12.75">
      <c r="A34" s="250" t="s">
        <v>467</v>
      </c>
      <c r="B34" s="252" t="s">
        <v>481</v>
      </c>
    </row>
    <row r="35" spans="1:2" ht="12.75">
      <c r="A35" s="251"/>
      <c r="B35" s="253"/>
    </row>
    <row r="36" spans="1:2" ht="12.75">
      <c r="A36" s="251"/>
      <c r="B36" s="253"/>
    </row>
    <row r="37" spans="1:2" ht="12.75">
      <c r="A37" s="251"/>
      <c r="B37" s="253"/>
    </row>
    <row r="38" spans="1:2" ht="12.75">
      <c r="A38" s="251"/>
      <c r="B38" s="253"/>
    </row>
    <row r="39" spans="1:2" ht="81" customHeight="1" thickBot="1">
      <c r="A39" s="254"/>
      <c r="B39" s="255"/>
    </row>
  </sheetData>
  <sheetProtection/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2017-10-31T09:13:04Z</cp:lastPrinted>
  <dcterms:created xsi:type="dcterms:W3CDTF">2013-09-11T11:00:21Z</dcterms:created>
  <dcterms:modified xsi:type="dcterms:W3CDTF">2017-10-31T09:18:21Z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